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5" yWindow="-15" windowWidth="2295" windowHeight="11640" tabRatio="417"/>
  </bookViews>
  <sheets>
    <sheet name="Kern_Balances_2013" sheetId="1" r:id="rId1"/>
    <sheet name="Instruments_2013" sheetId="8" r:id="rId2"/>
  </sheets>
  <externalReferences>
    <externalReference r:id="rId3"/>
  </externalReferences>
  <definedNames>
    <definedName name="_xlnm._FilterDatabase" localSheetId="0" hidden="1">Kern_Balances_2013!$A$8:$L$8</definedName>
    <definedName name="Abschr_GJ">[1]Händler!#REF!</definedName>
    <definedName name="Abschr_VJ">[1]Händler!#REF!</definedName>
    <definedName name="AV_GJ">[1]Händler!#REF!</definedName>
    <definedName name="AV_VJ">[1]Händler!#REF!</definedName>
    <definedName name="Bilanzsumme_GJ">[1]Händler!#REF!</definedName>
    <definedName name="Bilanzsumme_VJ">[1]Händler!#REF!</definedName>
    <definedName name="_xlnm.Print_Area" localSheetId="1">Instruments_2013!$A$1:$F$335</definedName>
    <definedName name="_xlnm.Print_Titles" localSheetId="1">Instruments_2013!$1:$5</definedName>
    <definedName name="_xlnm.Print_Titles" localSheetId="0">Kern_Balances_2013!$1:$10</definedName>
    <definedName name="EK_GJ">[1]Händler!#REF!</definedName>
    <definedName name="EK_VJ">[1]Händler!#REF!</definedName>
    <definedName name="Ergebn_GJ">[1]Händler!#REF!</definedName>
    <definedName name="Ergebn_VJ">[1]Händler!#REF!</definedName>
    <definedName name="Ford_LuL_GJ">[1]Händler!#REF!</definedName>
    <definedName name="Ford_LuL_VJ">[1]Händler!#REF!</definedName>
    <definedName name="Invest_GJ">[1]Händler!#REF!</definedName>
    <definedName name="MA_Asien_GJ">[1]Händler!#REF!</definedName>
    <definedName name="MA_Asien_VJ">[1]Händler!#REF!</definedName>
    <definedName name="MA_D_GJ">[1]Händler!#REF!</definedName>
    <definedName name="MA_D_VJ">[1]Händler!#REF!</definedName>
    <definedName name="MA_EUR_GJ">[1]Händler!#REF!</definedName>
    <definedName name="MA_EUR_VJ">[1]Händler!#REF!</definedName>
    <definedName name="MA_gesamt_GJ">[1]Händler!#REF!</definedName>
    <definedName name="MA_gesamt_VJ">[1]Händler!#REF!</definedName>
    <definedName name="Materialaufwand_GJ">[1]Händler!#REF!</definedName>
    <definedName name="Materialaufwand_VJ">[1]Händler!#REF!</definedName>
    <definedName name="Personal_Aufw_GJ">[1]Händler!#REF!</definedName>
    <definedName name="Personal_Aufw_VJ">[1]Händler!#REF!</definedName>
    <definedName name="Umsatz_GJ">[1]Händler!#REF!</definedName>
    <definedName name="Umsatz_VJ">[1]Händler!#REF!</definedName>
    <definedName name="UV_GJ">[1]Händler!#REF!</definedName>
    <definedName name="UV_VJ">[1]Händler!#REF!</definedName>
    <definedName name="Verb_LuL_GJ">[1]Händler!#REF!</definedName>
    <definedName name="Verb_LuL_VJ">[1]Händler!#REF!</definedName>
    <definedName name="Verbindlichkeiten_GJ">[1]Händler!#REF!</definedName>
    <definedName name="Verbindlichkeiten_VJ">[1]Händler!#REF!</definedName>
    <definedName name="Vorräte_GJ">[1]Händler!#REF!</definedName>
    <definedName name="Vorräte_VJ">[1]Händler!#REF!</definedName>
    <definedName name="WS_GJ">[1]Händler!#REF!</definedName>
    <definedName name="WS_VJ">[1]Händler!#REF!</definedName>
  </definedNames>
  <calcPr calcId="125725"/>
</workbook>
</file>

<file path=xl/calcChain.xml><?xml version="1.0" encoding="utf-8"?>
<calcChain xmlns="http://schemas.openxmlformats.org/spreadsheetml/2006/main">
  <c r="J1241" i="1"/>
  <c r="K1241"/>
  <c r="J1240"/>
  <c r="K1240"/>
  <c r="J1226"/>
  <c r="K1226"/>
  <c r="K1261"/>
  <c r="K1262"/>
  <c r="K1263"/>
  <c r="K1264"/>
  <c r="K1265"/>
  <c r="K1266"/>
  <c r="K1267"/>
  <c r="K1260"/>
  <c r="K1251"/>
  <c r="K1252"/>
  <c r="K1253"/>
  <c r="K1254"/>
  <c r="K1255"/>
  <c r="K1256"/>
  <c r="K1257"/>
  <c r="K1250"/>
  <c r="K1246"/>
  <c r="K1245"/>
  <c r="K1230"/>
  <c r="K1231"/>
  <c r="K1232"/>
  <c r="K1233"/>
  <c r="K1234"/>
  <c r="K1235"/>
  <c r="K1236"/>
  <c r="K1237"/>
  <c r="K1238"/>
  <c r="K1239"/>
  <c r="K1229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048"/>
  <c r="K1049"/>
  <c r="K1050"/>
  <c r="K1051"/>
  <c r="K1047"/>
  <c r="K992"/>
  <c r="K990"/>
  <c r="J990"/>
  <c r="K984"/>
  <c r="K985"/>
  <c r="K986"/>
  <c r="K983"/>
  <c r="K90"/>
  <c r="K89"/>
  <c r="F167" i="8" l="1"/>
  <c r="F163"/>
  <c r="F165"/>
  <c r="F164"/>
  <c r="F162"/>
  <c r="F140"/>
  <c r="K196" i="1"/>
  <c r="J195"/>
  <c r="K194"/>
  <c r="K193"/>
  <c r="K1184"/>
  <c r="J1158"/>
  <c r="K1157"/>
  <c r="J1156"/>
  <c r="K1155"/>
  <c r="J730"/>
  <c r="J729"/>
  <c r="F253" i="8"/>
  <c r="F257"/>
  <c r="F259"/>
  <c r="F260"/>
  <c r="F261"/>
  <c r="F263"/>
  <c r="F264"/>
  <c r="F265"/>
  <c r="F267"/>
  <c r="F268"/>
  <c r="F271"/>
  <c r="F273"/>
  <c r="F274"/>
  <c r="F275"/>
  <c r="F277"/>
  <c r="F278"/>
  <c r="F279"/>
  <c r="F281"/>
  <c r="F282"/>
  <c r="F283"/>
  <c r="F285"/>
  <c r="F286"/>
  <c r="F287"/>
  <c r="F289"/>
  <c r="F290"/>
  <c r="F291"/>
  <c r="F293"/>
  <c r="F294"/>
  <c r="F297"/>
  <c r="F299"/>
  <c r="F300"/>
  <c r="F301"/>
  <c r="F303"/>
  <c r="F304"/>
  <c r="F305"/>
  <c r="F307"/>
  <c r="F308"/>
  <c r="F309"/>
  <c r="F311"/>
  <c r="F312"/>
  <c r="F313"/>
  <c r="F317"/>
  <c r="F318"/>
  <c r="F319"/>
  <c r="F320"/>
  <c r="F324"/>
  <c r="F325"/>
  <c r="F326"/>
  <c r="F327"/>
  <c r="F7"/>
  <c r="F323"/>
  <c r="F314"/>
  <c r="F310"/>
  <c r="F306"/>
  <c r="F302"/>
  <c r="F298"/>
  <c r="F292"/>
  <c r="F288"/>
  <c r="F284"/>
  <c r="F280"/>
  <c r="F276"/>
  <c r="F272"/>
  <c r="F266"/>
  <c r="F262"/>
  <c r="F258"/>
  <c r="F254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0"/>
  <c r="F229"/>
  <c r="F228"/>
  <c r="F227"/>
  <c r="F226"/>
  <c r="F225"/>
  <c r="F224"/>
  <c r="F223"/>
  <c r="F222"/>
  <c r="F221"/>
  <c r="F220"/>
  <c r="F219"/>
  <c r="F218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6"/>
  <c r="F195"/>
  <c r="F194"/>
  <c r="F193"/>
  <c r="F192"/>
  <c r="F191"/>
  <c r="F190"/>
  <c r="F189"/>
  <c r="F188"/>
  <c r="F187"/>
  <c r="F185"/>
  <c r="F184"/>
  <c r="F183"/>
  <c r="F182"/>
  <c r="F181"/>
  <c r="F179"/>
  <c r="F178"/>
  <c r="F177"/>
  <c r="F176"/>
  <c r="F175"/>
  <c r="F174"/>
  <c r="F173"/>
  <c r="F172"/>
  <c r="F171"/>
  <c r="F170"/>
  <c r="F168"/>
  <c r="F166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4"/>
  <c r="F113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J193" i="1" l="1"/>
  <c r="J194"/>
  <c r="K195"/>
  <c r="J196"/>
  <c r="J1184"/>
  <c r="J1155"/>
  <c r="K1156"/>
  <c r="J1157"/>
  <c r="K1158"/>
  <c r="J782"/>
  <c r="J789"/>
  <c r="J792"/>
  <c r="K782"/>
  <c r="K784"/>
  <c r="K785"/>
  <c r="K788"/>
  <c r="K789"/>
  <c r="K792"/>
  <c r="J788" l="1"/>
  <c r="J785"/>
  <c r="J784"/>
  <c r="J1105"/>
  <c r="K904"/>
  <c r="K905"/>
  <c r="K906"/>
  <c r="K827"/>
  <c r="K730"/>
  <c r="K768"/>
  <c r="K775"/>
  <c r="K776"/>
  <c r="K778"/>
  <c r="K599"/>
  <c r="K600"/>
  <c r="K611"/>
  <c r="K546"/>
  <c r="K547"/>
  <c r="K485"/>
  <c r="K25"/>
  <c r="K370"/>
  <c r="K79"/>
  <c r="J1062"/>
  <c r="J348"/>
  <c r="J350"/>
  <c r="J351"/>
  <c r="J352"/>
  <c r="J354"/>
  <c r="K348"/>
  <c r="K350"/>
  <c r="K351"/>
  <c r="K352"/>
  <c r="K354"/>
  <c r="J347"/>
  <c r="K828"/>
  <c r="J825"/>
  <c r="K825"/>
  <c r="K642"/>
  <c r="K731"/>
  <c r="K614"/>
  <c r="K612"/>
  <c r="J824"/>
  <c r="J822"/>
  <c r="K968"/>
  <c r="K966"/>
  <c r="K963"/>
  <c r="K961"/>
  <c r="J923"/>
  <c r="J920"/>
  <c r="J1106" l="1"/>
  <c r="J962"/>
  <c r="K962"/>
  <c r="J964"/>
  <c r="K964"/>
  <c r="J967"/>
  <c r="K967"/>
  <c r="J969"/>
  <c r="K969"/>
  <c r="J613"/>
  <c r="K613"/>
  <c r="J615"/>
  <c r="K615"/>
  <c r="J645"/>
  <c r="K645"/>
  <c r="J1052"/>
  <c r="J1064"/>
  <c r="J1095"/>
  <c r="K347"/>
  <c r="J719"/>
  <c r="K719"/>
  <c r="J643"/>
  <c r="K643"/>
  <c r="J1063"/>
  <c r="J1061"/>
  <c r="J1099"/>
  <c r="J1051"/>
  <c r="J642"/>
  <c r="J614"/>
  <c r="J612"/>
  <c r="K824"/>
  <c r="K822"/>
  <c r="J968"/>
  <c r="J961"/>
  <c r="J963"/>
  <c r="J966"/>
  <c r="K923"/>
  <c r="K920"/>
  <c r="J993" l="1"/>
  <c r="K989"/>
  <c r="J988"/>
  <c r="K987"/>
  <c r="K374"/>
  <c r="K319"/>
  <c r="K318"/>
  <c r="K317"/>
  <c r="K316"/>
  <c r="K314"/>
  <c r="K313"/>
  <c r="K312"/>
  <c r="K311"/>
  <c r="K166"/>
  <c r="K167"/>
  <c r="K85"/>
  <c r="K86"/>
  <c r="K87"/>
  <c r="K88"/>
  <c r="K83"/>
  <c r="J478"/>
  <c r="K366"/>
  <c r="K368"/>
  <c r="K369"/>
  <c r="K371"/>
  <c r="K373"/>
  <c r="K375"/>
  <c r="K377"/>
  <c r="K378"/>
  <c r="K379"/>
  <c r="K380"/>
  <c r="K381"/>
  <c r="K382"/>
  <c r="K384"/>
  <c r="K408"/>
  <c r="K409"/>
  <c r="K410"/>
  <c r="K411"/>
  <c r="K412"/>
  <c r="K414"/>
  <c r="K415"/>
  <c r="K416"/>
  <c r="K417"/>
  <c r="K432"/>
  <c r="K433"/>
  <c r="K434"/>
  <c r="K435"/>
  <c r="K436"/>
  <c r="K437"/>
  <c r="K438"/>
  <c r="K439"/>
  <c r="K441"/>
  <c r="K442"/>
  <c r="K443"/>
  <c r="K445"/>
  <c r="K446"/>
  <c r="K447"/>
  <c r="K448"/>
  <c r="K449"/>
  <c r="K450"/>
  <c r="K451"/>
  <c r="K452"/>
  <c r="K453"/>
  <c r="K454"/>
  <c r="K455"/>
  <c r="K456"/>
  <c r="K457"/>
  <c r="K458"/>
  <c r="K460"/>
  <c r="K461"/>
  <c r="K462"/>
  <c r="K463"/>
  <c r="K465"/>
  <c r="K466"/>
  <c r="K467"/>
  <c r="K468"/>
  <c r="K469"/>
  <c r="K470"/>
  <c r="K472"/>
  <c r="K473"/>
  <c r="K482"/>
  <c r="K483"/>
  <c r="K484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2"/>
  <c r="K543"/>
  <c r="K545"/>
  <c r="K566"/>
  <c r="K567"/>
  <c r="K577"/>
  <c r="K578"/>
  <c r="K584"/>
  <c r="K585"/>
  <c r="K586"/>
  <c r="K588"/>
  <c r="K589"/>
  <c r="K590"/>
  <c r="K591"/>
  <c r="K592"/>
  <c r="K593"/>
  <c r="K594"/>
  <c r="K595"/>
  <c r="K596"/>
  <c r="K597"/>
  <c r="K601"/>
  <c r="K602"/>
  <c r="K603"/>
  <c r="K604"/>
  <c r="K605"/>
  <c r="K606"/>
  <c r="K607"/>
  <c r="K608"/>
  <c r="K609"/>
  <c r="K616"/>
  <c r="K617"/>
  <c r="K618"/>
  <c r="K619"/>
  <c r="K620"/>
  <c r="K621"/>
  <c r="K622"/>
  <c r="K623"/>
  <c r="K624"/>
  <c r="K625"/>
  <c r="K626"/>
  <c r="K627"/>
  <c r="K629"/>
  <c r="K630"/>
  <c r="K631"/>
  <c r="K632"/>
  <c r="K633"/>
  <c r="K634"/>
  <c r="K635"/>
  <c r="K637"/>
  <c r="K638"/>
  <c r="K639"/>
  <c r="K640"/>
  <c r="K641"/>
  <c r="K646"/>
  <c r="K647"/>
  <c r="K648"/>
  <c r="K649"/>
  <c r="K650"/>
  <c r="K651"/>
  <c r="K652"/>
  <c r="K653"/>
  <c r="K654"/>
  <c r="K656"/>
  <c r="K657"/>
  <c r="K658"/>
  <c r="K659"/>
  <c r="K660"/>
  <c r="K661"/>
  <c r="K662"/>
  <c r="K663"/>
  <c r="K664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2"/>
  <c r="K693"/>
  <c r="K694"/>
  <c r="K695"/>
  <c r="K696"/>
  <c r="K697"/>
  <c r="K698"/>
  <c r="K699"/>
  <c r="K700"/>
  <c r="K702"/>
  <c r="K703"/>
  <c r="K704"/>
  <c r="K705"/>
  <c r="K706"/>
  <c r="K707"/>
  <c r="K708"/>
  <c r="K709"/>
  <c r="K710"/>
  <c r="K711"/>
  <c r="K713"/>
  <c r="K725"/>
  <c r="K726"/>
  <c r="K727"/>
  <c r="K728"/>
  <c r="K729"/>
  <c r="K733"/>
  <c r="K734"/>
  <c r="K735"/>
  <c r="K736"/>
  <c r="K737"/>
  <c r="K738"/>
  <c r="K739"/>
  <c r="K741"/>
  <c r="K742"/>
  <c r="K743"/>
  <c r="K744"/>
  <c r="K745"/>
  <c r="K746"/>
  <c r="K747"/>
  <c r="K748"/>
  <c r="K749"/>
  <c r="K751"/>
  <c r="K752"/>
  <c r="K753"/>
  <c r="K754"/>
  <c r="K755"/>
  <c r="K756"/>
  <c r="K757"/>
  <c r="K758"/>
  <c r="K759"/>
  <c r="K760"/>
  <c r="K761"/>
  <c r="K762"/>
  <c r="K763"/>
  <c r="K766"/>
  <c r="K769"/>
  <c r="K771"/>
  <c r="K772"/>
  <c r="K773"/>
  <c r="K774"/>
  <c r="K777"/>
  <c r="K779"/>
  <c r="K812"/>
  <c r="K813"/>
  <c r="K814"/>
  <c r="K815"/>
  <c r="K816"/>
  <c r="K817"/>
  <c r="K818"/>
  <c r="K819"/>
  <c r="K820"/>
  <c r="J821"/>
  <c r="J823"/>
  <c r="J839"/>
  <c r="J840"/>
  <c r="J841"/>
  <c r="J842"/>
  <c r="J843"/>
  <c r="J844"/>
  <c r="J845"/>
  <c r="J846"/>
  <c r="J848"/>
  <c r="J849"/>
  <c r="J850"/>
  <c r="J852"/>
  <c r="J853"/>
  <c r="J854"/>
  <c r="J863"/>
  <c r="J864"/>
  <c r="J865"/>
  <c r="J866"/>
  <c r="J868"/>
  <c r="J869"/>
  <c r="J870"/>
  <c r="J871"/>
  <c r="J876"/>
  <c r="J877"/>
  <c r="J878"/>
  <c r="J879"/>
  <c r="J881"/>
  <c r="J882"/>
  <c r="J883"/>
  <c r="J884"/>
  <c r="J885"/>
  <c r="J886"/>
  <c r="J887"/>
  <c r="J888"/>
  <c r="J890"/>
  <c r="J891"/>
  <c r="J892"/>
  <c r="J894"/>
  <c r="J895"/>
  <c r="J896"/>
  <c r="J898"/>
  <c r="J899"/>
  <c r="J900"/>
  <c r="J911"/>
  <c r="J912"/>
  <c r="J913"/>
  <c r="J914"/>
  <c r="J916"/>
  <c r="J917"/>
  <c r="J918"/>
  <c r="J919"/>
  <c r="J921"/>
  <c r="J922"/>
  <c r="J924"/>
  <c r="J925"/>
  <c r="J926"/>
  <c r="J927"/>
  <c r="J929"/>
  <c r="J930"/>
  <c r="J931"/>
  <c r="J932"/>
  <c r="J933"/>
  <c r="J934"/>
  <c r="J970"/>
  <c r="J971"/>
  <c r="J972"/>
  <c r="J996"/>
  <c r="J997"/>
  <c r="J998"/>
  <c r="J1004"/>
  <c r="J1005"/>
  <c r="J1006"/>
  <c r="J1007"/>
  <c r="J1008"/>
  <c r="J1009"/>
  <c r="J1010"/>
  <c r="J1011"/>
  <c r="J1015"/>
  <c r="J1016"/>
  <c r="J1017"/>
  <c r="J1018"/>
  <c r="J1019"/>
  <c r="J1020"/>
  <c r="K1223"/>
  <c r="K1225"/>
  <c r="K304"/>
  <c r="K305"/>
  <c r="K306"/>
  <c r="K307"/>
  <c r="K300"/>
  <c r="K301"/>
  <c r="K302"/>
  <c r="K309"/>
  <c r="K310"/>
  <c r="K320"/>
  <c r="K321"/>
  <c r="K322"/>
  <c r="K323"/>
  <c r="K324"/>
  <c r="K325"/>
  <c r="K327"/>
  <c r="K328"/>
  <c r="K329"/>
  <c r="K330"/>
  <c r="K331"/>
  <c r="K332"/>
  <c r="K333"/>
  <c r="K335"/>
  <c r="K336"/>
  <c r="K337"/>
  <c r="K339"/>
  <c r="K343"/>
  <c r="K344"/>
  <c r="K340"/>
  <c r="K341"/>
  <c r="K346"/>
  <c r="K358"/>
  <c r="K359"/>
  <c r="K355"/>
  <c r="K356"/>
  <c r="K361"/>
  <c r="K362"/>
  <c r="K363"/>
  <c r="K287"/>
  <c r="K288"/>
  <c r="K289"/>
  <c r="K290"/>
  <c r="K291"/>
  <c r="K292"/>
  <c r="K293"/>
  <c r="K294"/>
  <c r="K295"/>
  <c r="K296"/>
  <c r="K297"/>
  <c r="J65"/>
  <c r="J66"/>
  <c r="J67"/>
  <c r="J68"/>
  <c r="J69"/>
  <c r="J70"/>
  <c r="J71"/>
  <c r="J72"/>
  <c r="J73"/>
  <c r="J74"/>
  <c r="J75"/>
  <c r="J76"/>
  <c r="J77"/>
  <c r="J80"/>
  <c r="J81"/>
  <c r="J91"/>
  <c r="J92"/>
  <c r="J93"/>
  <c r="J94"/>
  <c r="J142"/>
  <c r="J143"/>
  <c r="J144"/>
  <c r="J145"/>
  <c r="J146"/>
  <c r="J147"/>
  <c r="J148"/>
  <c r="J149"/>
  <c r="J150"/>
  <c r="J151"/>
  <c r="J152"/>
  <c r="J153"/>
  <c r="J162"/>
  <c r="J163"/>
  <c r="J164"/>
  <c r="J184"/>
  <c r="J185"/>
  <c r="J186"/>
  <c r="J187"/>
  <c r="J188"/>
  <c r="J189"/>
  <c r="J190"/>
  <c r="J191"/>
  <c r="J217"/>
  <c r="J218"/>
  <c r="K273"/>
  <c r="K275"/>
  <c r="K279"/>
  <c r="K281"/>
  <c r="K283"/>
  <c r="J13"/>
  <c r="J14"/>
  <c r="J15"/>
  <c r="J16"/>
  <c r="J17"/>
  <c r="J18"/>
  <c r="J19"/>
  <c r="J20"/>
  <c r="J21"/>
  <c r="J22"/>
  <c r="K31"/>
  <c r="J12"/>
  <c r="J29" l="1"/>
  <c r="K29"/>
  <c r="J24"/>
  <c r="K24"/>
  <c r="J271"/>
  <c r="K271"/>
  <c r="J267"/>
  <c r="K267"/>
  <c r="J258"/>
  <c r="K258"/>
  <c r="J256"/>
  <c r="K256"/>
  <c r="J254"/>
  <c r="K254"/>
  <c r="J252"/>
  <c r="K252"/>
  <c r="J250"/>
  <c r="K250"/>
  <c r="J247"/>
  <c r="K247"/>
  <c r="J245"/>
  <c r="K245"/>
  <c r="J243"/>
  <c r="K243"/>
  <c r="J240"/>
  <c r="K240"/>
  <c r="J238"/>
  <c r="K238"/>
  <c r="J236"/>
  <c r="K236"/>
  <c r="J232"/>
  <c r="K232"/>
  <c r="J230"/>
  <c r="K230"/>
  <c r="J228"/>
  <c r="K228"/>
  <c r="J226"/>
  <c r="K226"/>
  <c r="J224"/>
  <c r="K224"/>
  <c r="J222"/>
  <c r="K222"/>
  <c r="J220"/>
  <c r="K220"/>
  <c r="J215"/>
  <c r="K215"/>
  <c r="J213"/>
  <c r="K213"/>
  <c r="J211"/>
  <c r="K211"/>
  <c r="J209"/>
  <c r="K209"/>
  <c r="J207"/>
  <c r="K207"/>
  <c r="J205"/>
  <c r="K205"/>
  <c r="J203"/>
  <c r="K203"/>
  <c r="J201"/>
  <c r="K201"/>
  <c r="J199"/>
  <c r="K199"/>
  <c r="J183"/>
  <c r="K183"/>
  <c r="J180"/>
  <c r="K180"/>
  <c r="J178"/>
  <c r="K178"/>
  <c r="J176"/>
  <c r="K176"/>
  <c r="J174"/>
  <c r="K174"/>
  <c r="J171"/>
  <c r="K171"/>
  <c r="J169"/>
  <c r="K169"/>
  <c r="J160"/>
  <c r="K160"/>
  <c r="J158"/>
  <c r="K158"/>
  <c r="J156"/>
  <c r="K156"/>
  <c r="J141"/>
  <c r="K141"/>
  <c r="J139"/>
  <c r="K139"/>
  <c r="J137"/>
  <c r="K137"/>
  <c r="J134"/>
  <c r="K134"/>
  <c r="J132"/>
  <c r="K132"/>
  <c r="J129"/>
  <c r="K129"/>
  <c r="J126"/>
  <c r="K126"/>
  <c r="J124"/>
  <c r="K124"/>
  <c r="J122"/>
  <c r="K122"/>
  <c r="J120"/>
  <c r="K120"/>
  <c r="J118"/>
  <c r="K118"/>
  <c r="J115"/>
  <c r="K115"/>
  <c r="J113"/>
  <c r="K113"/>
  <c r="J111"/>
  <c r="K111"/>
  <c r="J109"/>
  <c r="K109"/>
  <c r="J107"/>
  <c r="K107"/>
  <c r="J105"/>
  <c r="K105"/>
  <c r="J103"/>
  <c r="K103"/>
  <c r="J101"/>
  <c r="K101"/>
  <c r="J98"/>
  <c r="K98"/>
  <c r="J96"/>
  <c r="K96"/>
  <c r="J64"/>
  <c r="K64"/>
  <c r="J62"/>
  <c r="K62"/>
  <c r="J60"/>
  <c r="K60"/>
  <c r="J58"/>
  <c r="K58"/>
  <c r="J56"/>
  <c r="K56"/>
  <c r="J53"/>
  <c r="K53"/>
  <c r="J51"/>
  <c r="K51"/>
  <c r="J48"/>
  <c r="K48"/>
  <c r="J46"/>
  <c r="K46"/>
  <c r="J43"/>
  <c r="K43"/>
  <c r="J41"/>
  <c r="K41"/>
  <c r="J39"/>
  <c r="K39"/>
  <c r="J37"/>
  <c r="K37"/>
  <c r="J35"/>
  <c r="K35"/>
  <c r="J33"/>
  <c r="K33"/>
  <c r="J1267"/>
  <c r="J1265"/>
  <c r="J1263"/>
  <c r="J1261"/>
  <c r="J1257"/>
  <c r="J1255"/>
  <c r="J1253"/>
  <c r="J1251"/>
  <c r="J1239"/>
  <c r="J1237"/>
  <c r="J1221"/>
  <c r="K1221"/>
  <c r="J1219"/>
  <c r="K1219"/>
  <c r="J1217"/>
  <c r="K1217"/>
  <c r="J1215"/>
  <c r="K1215"/>
  <c r="J1213"/>
  <c r="K1213"/>
  <c r="J1211"/>
  <c r="K1211"/>
  <c r="J1209"/>
  <c r="K1209"/>
  <c r="J1204"/>
  <c r="K1204"/>
  <c r="J1201"/>
  <c r="K1201"/>
  <c r="J1199"/>
  <c r="K1199"/>
  <c r="J1196"/>
  <c r="K1196"/>
  <c r="J1193"/>
  <c r="K1193"/>
  <c r="J1190"/>
  <c r="K1190"/>
  <c r="J1188"/>
  <c r="K1188"/>
  <c r="J1183"/>
  <c r="K1183"/>
  <c r="J1181"/>
  <c r="K1181"/>
  <c r="J1179"/>
  <c r="K1179"/>
  <c r="J1177"/>
  <c r="K1177"/>
  <c r="J1175"/>
  <c r="K1175"/>
  <c r="J1173"/>
  <c r="K1173"/>
  <c r="J1171"/>
  <c r="K1171"/>
  <c r="J1169"/>
  <c r="K1169"/>
  <c r="J1167"/>
  <c r="K1167"/>
  <c r="J1165"/>
  <c r="K1165"/>
  <c r="J1163"/>
  <c r="K1163"/>
  <c r="J1161"/>
  <c r="K1161"/>
  <c r="J1159"/>
  <c r="K1159"/>
  <c r="J1153"/>
  <c r="K1153"/>
  <c r="J1145"/>
  <c r="K1145"/>
  <c r="J1143"/>
  <c r="K1143"/>
  <c r="J1141"/>
  <c r="K1141"/>
  <c r="J1139"/>
  <c r="K1139"/>
  <c r="J1137"/>
  <c r="K1137"/>
  <c r="J1135"/>
  <c r="K1135"/>
  <c r="J1133"/>
  <c r="K1133"/>
  <c r="J1131"/>
  <c r="K1131"/>
  <c r="J1128"/>
  <c r="K1128"/>
  <c r="J1126"/>
  <c r="K1126"/>
  <c r="J1124"/>
  <c r="K1124"/>
  <c r="J1122"/>
  <c r="K1122"/>
  <c r="J1115"/>
  <c r="J1113"/>
  <c r="J1111"/>
  <c r="J1107"/>
  <c r="J1104"/>
  <c r="J1096"/>
  <c r="J1088"/>
  <c r="J1084"/>
  <c r="J1080"/>
  <c r="J1073"/>
  <c r="J1071"/>
  <c r="J1068"/>
  <c r="J1066"/>
  <c r="J1058"/>
  <c r="J1053"/>
  <c r="J1048"/>
  <c r="J1047"/>
  <c r="J1040"/>
  <c r="K1040"/>
  <c r="J1038"/>
  <c r="K1038"/>
  <c r="J1035"/>
  <c r="K1035"/>
  <c r="J1033"/>
  <c r="K1033"/>
  <c r="J1031"/>
  <c r="K1031"/>
  <c r="J1028"/>
  <c r="K1028"/>
  <c r="J1026"/>
  <c r="K1026"/>
  <c r="J1024"/>
  <c r="K1024"/>
  <c r="J1022"/>
  <c r="K1022"/>
  <c r="J1014"/>
  <c r="K1014"/>
  <c r="J1003"/>
  <c r="K1003"/>
  <c r="J1001"/>
  <c r="K1001"/>
  <c r="J985"/>
  <c r="J983"/>
  <c r="J980"/>
  <c r="K980"/>
  <c r="J978"/>
  <c r="K978"/>
  <c r="J975"/>
  <c r="K975"/>
  <c r="J973"/>
  <c r="K973"/>
  <c r="J960"/>
  <c r="K960"/>
  <c r="J958"/>
  <c r="K958"/>
  <c r="J956"/>
  <c r="K956"/>
  <c r="J953"/>
  <c r="K953"/>
  <c r="J951"/>
  <c r="K951"/>
  <c r="J947"/>
  <c r="K947"/>
  <c r="J945"/>
  <c r="K945"/>
  <c r="J943"/>
  <c r="K943"/>
  <c r="J940"/>
  <c r="K940"/>
  <c r="J939"/>
  <c r="K939"/>
  <c r="J937"/>
  <c r="K937"/>
  <c r="J910"/>
  <c r="K910"/>
  <c r="J902"/>
  <c r="K902"/>
  <c r="J873"/>
  <c r="K873"/>
  <c r="J861"/>
  <c r="K861"/>
  <c r="J858"/>
  <c r="K858"/>
  <c r="J856"/>
  <c r="K856"/>
  <c r="J837"/>
  <c r="K837"/>
  <c r="J835"/>
  <c r="K835"/>
  <c r="J833"/>
  <c r="K833"/>
  <c r="J831"/>
  <c r="K831"/>
  <c r="J829"/>
  <c r="K829"/>
  <c r="J720"/>
  <c r="K720"/>
  <c r="J717"/>
  <c r="K717"/>
  <c r="J715"/>
  <c r="K715"/>
  <c r="J27"/>
  <c r="K27"/>
  <c r="J277"/>
  <c r="K277"/>
  <c r="J269"/>
  <c r="K269"/>
  <c r="J265"/>
  <c r="K265"/>
  <c r="J260"/>
  <c r="K260"/>
  <c r="J32"/>
  <c r="K32"/>
  <c r="J30"/>
  <c r="K30"/>
  <c r="J28"/>
  <c r="K28"/>
  <c r="J26"/>
  <c r="K26"/>
  <c r="J284"/>
  <c r="K284"/>
  <c r="J282"/>
  <c r="K282"/>
  <c r="J280"/>
  <c r="K280"/>
  <c r="J278"/>
  <c r="K278"/>
  <c r="J276"/>
  <c r="K276"/>
  <c r="J274"/>
  <c r="K274"/>
  <c r="J272"/>
  <c r="K272"/>
  <c r="J270"/>
  <c r="K270"/>
  <c r="J268"/>
  <c r="K268"/>
  <c r="J266"/>
  <c r="K266"/>
  <c r="J264"/>
  <c r="K264"/>
  <c r="J262"/>
  <c r="K262"/>
  <c r="J259"/>
  <c r="K259"/>
  <c r="J257"/>
  <c r="K257"/>
  <c r="J255"/>
  <c r="K255"/>
  <c r="J253"/>
  <c r="K253"/>
  <c r="J251"/>
  <c r="K251"/>
  <c r="J248"/>
  <c r="K248"/>
  <c r="J246"/>
  <c r="K246"/>
  <c r="J244"/>
  <c r="K244"/>
  <c r="J242"/>
  <c r="K242"/>
  <c r="J239"/>
  <c r="K239"/>
  <c r="J237"/>
  <c r="K237"/>
  <c r="J234"/>
  <c r="K234"/>
  <c r="J231"/>
  <c r="K231"/>
  <c r="J229"/>
  <c r="K229"/>
  <c r="J227"/>
  <c r="K227"/>
  <c r="J225"/>
  <c r="K225"/>
  <c r="J223"/>
  <c r="K223"/>
  <c r="J221"/>
  <c r="K221"/>
  <c r="J216"/>
  <c r="K216"/>
  <c r="J214"/>
  <c r="K214"/>
  <c r="J212"/>
  <c r="K212"/>
  <c r="J210"/>
  <c r="K210"/>
  <c r="J208"/>
  <c r="K208"/>
  <c r="J206"/>
  <c r="K206"/>
  <c r="J204"/>
  <c r="K204"/>
  <c r="J202"/>
  <c r="K202"/>
  <c r="J200"/>
  <c r="K200"/>
  <c r="J198"/>
  <c r="K198"/>
  <c r="J181"/>
  <c r="K181"/>
  <c r="J179"/>
  <c r="K179"/>
  <c r="J177"/>
  <c r="K177"/>
  <c r="J175"/>
  <c r="K175"/>
  <c r="J173"/>
  <c r="K173"/>
  <c r="J170"/>
  <c r="K170"/>
  <c r="J168"/>
  <c r="K168"/>
  <c r="J161"/>
  <c r="K161"/>
  <c r="J159"/>
  <c r="K159"/>
  <c r="J157"/>
  <c r="K157"/>
  <c r="J155"/>
  <c r="K155"/>
  <c r="J140"/>
  <c r="K140"/>
  <c r="J138"/>
  <c r="K138"/>
  <c r="J135"/>
  <c r="K135"/>
  <c r="J133"/>
  <c r="K133"/>
  <c r="J131"/>
  <c r="K131"/>
  <c r="J130"/>
  <c r="K130"/>
  <c r="J127"/>
  <c r="K127"/>
  <c r="J125"/>
  <c r="K125"/>
  <c r="J123"/>
  <c r="K123"/>
  <c r="J121"/>
  <c r="K121"/>
  <c r="J119"/>
  <c r="K119"/>
  <c r="J116"/>
  <c r="K116"/>
  <c r="J114"/>
  <c r="K114"/>
  <c r="J112"/>
  <c r="K112"/>
  <c r="J110"/>
  <c r="K110"/>
  <c r="J108"/>
  <c r="K108"/>
  <c r="J106"/>
  <c r="K106"/>
  <c r="J104"/>
  <c r="K104"/>
  <c r="J102"/>
  <c r="K102"/>
  <c r="J99"/>
  <c r="K99"/>
  <c r="J97"/>
  <c r="K97"/>
  <c r="J95"/>
  <c r="K95"/>
  <c r="J63"/>
  <c r="K63"/>
  <c r="J61"/>
  <c r="K61"/>
  <c r="J59"/>
  <c r="K59"/>
  <c r="J57"/>
  <c r="K57"/>
  <c r="J54"/>
  <c r="K54"/>
  <c r="J52"/>
  <c r="K52"/>
  <c r="J50"/>
  <c r="K50"/>
  <c r="J49"/>
  <c r="K49"/>
  <c r="J47"/>
  <c r="K47"/>
  <c r="J45"/>
  <c r="K45"/>
  <c r="J42"/>
  <c r="K42"/>
  <c r="J40"/>
  <c r="K40"/>
  <c r="J38"/>
  <c r="K38"/>
  <c r="J36"/>
  <c r="K36"/>
  <c r="J34"/>
  <c r="K34"/>
  <c r="J1245"/>
  <c r="J1235"/>
  <c r="J1233"/>
  <c r="J1231"/>
  <c r="J1229"/>
  <c r="J1224"/>
  <c r="K1224"/>
  <c r="J1222"/>
  <c r="K1222"/>
  <c r="J1220"/>
  <c r="K1220"/>
  <c r="J1218"/>
  <c r="K1218"/>
  <c r="J1216"/>
  <c r="K1216"/>
  <c r="J1214"/>
  <c r="K1214"/>
  <c r="J1212"/>
  <c r="K1212"/>
  <c r="J1210"/>
  <c r="K1210"/>
  <c r="J1205"/>
  <c r="K1205"/>
  <c r="J1203"/>
  <c r="K1203"/>
  <c r="J1200"/>
  <c r="K1200"/>
  <c r="J1198"/>
  <c r="K1198"/>
  <c r="J1195"/>
  <c r="K1195"/>
  <c r="J1192"/>
  <c r="K1192"/>
  <c r="J1189"/>
  <c r="K1189"/>
  <c r="J1187"/>
  <c r="K1187"/>
  <c r="J1182"/>
  <c r="K1182"/>
  <c r="J1180"/>
  <c r="K1180"/>
  <c r="J1178"/>
  <c r="K1178"/>
  <c r="J1176"/>
  <c r="K1176"/>
  <c r="J1174"/>
  <c r="K1174"/>
  <c r="J1172"/>
  <c r="K1172"/>
  <c r="J1170"/>
  <c r="K1170"/>
  <c r="J1168"/>
  <c r="K1168"/>
  <c r="J1166"/>
  <c r="K1166"/>
  <c r="J1164"/>
  <c r="K1164"/>
  <c r="J1162"/>
  <c r="K1162"/>
  <c r="J1160"/>
  <c r="K1160"/>
  <c r="J1154"/>
  <c r="K1154"/>
  <c r="J1147"/>
  <c r="K1147"/>
  <c r="J1144"/>
  <c r="K1144"/>
  <c r="J1142"/>
  <c r="K1142"/>
  <c r="J1140"/>
  <c r="K1140"/>
  <c r="J1138"/>
  <c r="K1138"/>
  <c r="J1136"/>
  <c r="K1136"/>
  <c r="J1134"/>
  <c r="K1134"/>
  <c r="J1132"/>
  <c r="K1132"/>
  <c r="J1130"/>
  <c r="K1130"/>
  <c r="J1127"/>
  <c r="K1127"/>
  <c r="J1125"/>
  <c r="K1125"/>
  <c r="J1123"/>
  <c r="K1123"/>
  <c r="J1121"/>
  <c r="K1121"/>
  <c r="J1114"/>
  <c r="J1112"/>
  <c r="J1110"/>
  <c r="J1101"/>
  <c r="J1100"/>
  <c r="J1092"/>
  <c r="J1089"/>
  <c r="J1087"/>
  <c r="J1083"/>
  <c r="J1077"/>
  <c r="J1074"/>
  <c r="J1072"/>
  <c r="J1070"/>
  <c r="J1067"/>
  <c r="J1065"/>
  <c r="J1060"/>
  <c r="J1057"/>
  <c r="J1054"/>
  <c r="J1050"/>
  <c r="J1041"/>
  <c r="K1041"/>
  <c r="J1039"/>
  <c r="K1039"/>
  <c r="J1036"/>
  <c r="K1036"/>
  <c r="J1034"/>
  <c r="K1034"/>
  <c r="J1032"/>
  <c r="K1032"/>
  <c r="J1029"/>
  <c r="K1029"/>
  <c r="J1027"/>
  <c r="K1027"/>
  <c r="J1025"/>
  <c r="K1025"/>
  <c r="J1023"/>
  <c r="K1023"/>
  <c r="J1021"/>
  <c r="K1021"/>
  <c r="J1013"/>
  <c r="K1013"/>
  <c r="J1002"/>
  <c r="K1002"/>
  <c r="J1000"/>
  <c r="K1000"/>
  <c r="J986"/>
  <c r="J984"/>
  <c r="J981"/>
  <c r="K981"/>
  <c r="J979"/>
  <c r="K979"/>
  <c r="J976"/>
  <c r="K976"/>
  <c r="J974"/>
  <c r="K974"/>
  <c r="J959"/>
  <c r="K959"/>
  <c r="J957"/>
  <c r="K957"/>
  <c r="J954"/>
  <c r="K954"/>
  <c r="J952"/>
  <c r="K952"/>
  <c r="J950"/>
  <c r="K950"/>
  <c r="J946"/>
  <c r="K946"/>
  <c r="J944"/>
  <c r="K944"/>
  <c r="J942"/>
  <c r="K942"/>
  <c r="J938"/>
  <c r="K938"/>
  <c r="J936"/>
  <c r="K936"/>
  <c r="J909"/>
  <c r="K909"/>
  <c r="J903"/>
  <c r="K903"/>
  <c r="J901"/>
  <c r="K901"/>
  <c r="J862"/>
  <c r="K862"/>
  <c r="J859"/>
  <c r="K859"/>
  <c r="J857"/>
  <c r="K857"/>
  <c r="J838"/>
  <c r="K838"/>
  <c r="J836"/>
  <c r="K836"/>
  <c r="J834"/>
  <c r="K834"/>
  <c r="J832"/>
  <c r="K832"/>
  <c r="J830"/>
  <c r="K830"/>
  <c r="J722"/>
  <c r="K722"/>
  <c r="J718"/>
  <c r="K718"/>
  <c r="J716"/>
  <c r="K716"/>
  <c r="J714"/>
  <c r="K714"/>
  <c r="K148"/>
  <c r="K146"/>
  <c r="K144"/>
  <c r="K93"/>
  <c r="K94"/>
  <c r="K151"/>
  <c r="K66"/>
  <c r="K75"/>
  <c r="K67"/>
  <c r="K147"/>
  <c r="K65"/>
  <c r="K217"/>
  <c r="K71"/>
  <c r="K69"/>
  <c r="K72"/>
  <c r="K14"/>
  <c r="K73"/>
  <c r="K74"/>
  <c r="K145"/>
  <c r="K149"/>
  <c r="K150"/>
  <c r="K191"/>
  <c r="K152"/>
  <c r="K153"/>
  <c r="K68"/>
  <c r="K70"/>
  <c r="K163"/>
  <c r="K77"/>
  <c r="K162"/>
  <c r="K76"/>
  <c r="K80"/>
  <c r="K82"/>
  <c r="K142"/>
  <c r="K91"/>
  <c r="K81"/>
  <c r="K187"/>
  <c r="K143"/>
  <c r="K92"/>
  <c r="K189"/>
  <c r="K185"/>
  <c r="K22"/>
  <c r="K18"/>
  <c r="J987"/>
  <c r="K988"/>
  <c r="J989"/>
  <c r="K993"/>
  <c r="K20"/>
  <c r="K16"/>
  <c r="K21"/>
  <c r="K19"/>
  <c r="K17"/>
  <c r="K15"/>
  <c r="K13"/>
  <c r="K218"/>
  <c r="K190"/>
  <c r="K188"/>
  <c r="K186"/>
  <c r="K184"/>
  <c r="K164"/>
  <c r="J363"/>
  <c r="J355"/>
  <c r="J341"/>
  <c r="J339"/>
  <c r="J333"/>
  <c r="J329"/>
  <c r="J324"/>
  <c r="J320"/>
  <c r="J301"/>
  <c r="J305"/>
  <c r="J296"/>
  <c r="J361"/>
  <c r="J358"/>
  <c r="J344"/>
  <c r="J336"/>
  <c r="J331"/>
  <c r="J327"/>
  <c r="J322"/>
  <c r="J309"/>
  <c r="J307"/>
  <c r="K478"/>
  <c r="J1266"/>
  <c r="J1264"/>
  <c r="J1262"/>
  <c r="J1260"/>
  <c r="J1256"/>
  <c r="J1254"/>
  <c r="J1252"/>
  <c r="J1250"/>
  <c r="J1246"/>
  <c r="J1238"/>
  <c r="J1236"/>
  <c r="J1234"/>
  <c r="J1232"/>
  <c r="J1230"/>
  <c r="J1225"/>
  <c r="J1223"/>
  <c r="J297"/>
  <c r="J295"/>
  <c r="J293"/>
  <c r="J291"/>
  <c r="J289"/>
  <c r="J287"/>
  <c r="J362"/>
  <c r="J356"/>
  <c r="J359"/>
  <c r="J346"/>
  <c r="J340"/>
  <c r="J343"/>
  <c r="J337"/>
  <c r="J335"/>
  <c r="J332"/>
  <c r="J330"/>
  <c r="J328"/>
  <c r="J325"/>
  <c r="J323"/>
  <c r="J321"/>
  <c r="J310"/>
  <c r="J302"/>
  <c r="J300"/>
  <c r="J306"/>
  <c r="J304"/>
  <c r="J294"/>
  <c r="J292"/>
  <c r="J290"/>
  <c r="J288"/>
  <c r="J812"/>
  <c r="K810"/>
  <c r="J810"/>
  <c r="K808"/>
  <c r="J808"/>
  <c r="K806"/>
  <c r="J806"/>
  <c r="K802"/>
  <c r="J802"/>
  <c r="K800"/>
  <c r="J800"/>
  <c r="K798"/>
  <c r="J798"/>
  <c r="K796"/>
  <c r="J796"/>
  <c r="K794"/>
  <c r="J794"/>
  <c r="K791"/>
  <c r="J791"/>
  <c r="K787"/>
  <c r="J787"/>
  <c r="K783"/>
  <c r="J783"/>
  <c r="J776"/>
  <c r="J774"/>
  <c r="J772"/>
  <c r="J766"/>
  <c r="J762"/>
  <c r="J760"/>
  <c r="J758"/>
  <c r="J756"/>
  <c r="J755"/>
  <c r="J753"/>
  <c r="J748"/>
  <c r="J746"/>
  <c r="J744"/>
  <c r="J742"/>
  <c r="J738"/>
  <c r="J736"/>
  <c r="J734"/>
  <c r="J727"/>
  <c r="J725"/>
  <c r="J713"/>
  <c r="J711"/>
  <c r="J709"/>
  <c r="J707"/>
  <c r="J705"/>
  <c r="J703"/>
  <c r="J699"/>
  <c r="J697"/>
  <c r="J695"/>
  <c r="J693"/>
  <c r="J689"/>
  <c r="J687"/>
  <c r="J685"/>
  <c r="J683"/>
  <c r="J681"/>
  <c r="J679"/>
  <c r="J677"/>
  <c r="J675"/>
  <c r="J673"/>
  <c r="J671"/>
  <c r="J669"/>
  <c r="J667"/>
  <c r="J663"/>
  <c r="J661"/>
  <c r="J659"/>
  <c r="J657"/>
  <c r="J653"/>
  <c r="J651"/>
  <c r="J649"/>
  <c r="J647"/>
  <c r="J641"/>
  <c r="J639"/>
  <c r="J637"/>
  <c r="J635"/>
  <c r="J633"/>
  <c r="J631"/>
  <c r="J629"/>
  <c r="J627"/>
  <c r="J625"/>
  <c r="J623"/>
  <c r="J621"/>
  <c r="J619"/>
  <c r="J617"/>
  <c r="J609"/>
  <c r="J607"/>
  <c r="J605"/>
  <c r="J603"/>
  <c r="J601"/>
  <c r="J597"/>
  <c r="J595"/>
  <c r="J593"/>
  <c r="J591"/>
  <c r="J589"/>
  <c r="J585"/>
  <c r="K581"/>
  <c r="J581"/>
  <c r="K579"/>
  <c r="J579"/>
  <c r="J577"/>
  <c r="K575"/>
  <c r="J575"/>
  <c r="K573"/>
  <c r="J573"/>
  <c r="K571"/>
  <c r="J571"/>
  <c r="K569"/>
  <c r="J569"/>
  <c r="J566"/>
  <c r="K564"/>
  <c r="J564"/>
  <c r="K562"/>
  <c r="J562"/>
  <c r="K560"/>
  <c r="J560"/>
  <c r="K558"/>
  <c r="J558"/>
  <c r="K556"/>
  <c r="J556"/>
  <c r="K554"/>
  <c r="J554"/>
  <c r="K550"/>
  <c r="J550"/>
  <c r="K548"/>
  <c r="J548"/>
  <c r="J539"/>
  <c r="J537"/>
  <c r="J535"/>
  <c r="J533"/>
  <c r="J531"/>
  <c r="J529"/>
  <c r="J527"/>
  <c r="J525"/>
  <c r="J523"/>
  <c r="K520"/>
  <c r="J520"/>
  <c r="K518"/>
  <c r="J518"/>
  <c r="K516"/>
  <c r="J516"/>
  <c r="K512"/>
  <c r="J512"/>
  <c r="K510"/>
  <c r="J510"/>
  <c r="K506"/>
  <c r="J506"/>
  <c r="K504"/>
  <c r="J504"/>
  <c r="K502"/>
  <c r="J502"/>
  <c r="K500"/>
  <c r="J500"/>
  <c r="K498"/>
  <c r="J498"/>
  <c r="K496"/>
  <c r="J496"/>
  <c r="K494"/>
  <c r="J494"/>
  <c r="K492"/>
  <c r="J492"/>
  <c r="K490"/>
  <c r="J490"/>
  <c r="K488"/>
  <c r="J488"/>
  <c r="J483"/>
  <c r="K479"/>
  <c r="J479"/>
  <c r="K475"/>
  <c r="J475"/>
  <c r="J469"/>
  <c r="J467"/>
  <c r="J465"/>
  <c r="J463"/>
  <c r="J461"/>
  <c r="J457"/>
  <c r="J455"/>
  <c r="J453"/>
  <c r="J451"/>
  <c r="J449"/>
  <c r="J447"/>
  <c r="J445"/>
  <c r="J443"/>
  <c r="J442"/>
  <c r="J438"/>
  <c r="J436"/>
  <c r="J434"/>
  <c r="J432"/>
  <c r="K430"/>
  <c r="J430"/>
  <c r="K428"/>
  <c r="J428"/>
  <c r="K426"/>
  <c r="J426"/>
  <c r="K424"/>
  <c r="J424"/>
  <c r="K422"/>
  <c r="J422"/>
  <c r="K420"/>
  <c r="J420"/>
  <c r="K418"/>
  <c r="J418"/>
  <c r="J416"/>
  <c r="J414"/>
  <c r="J412"/>
  <c r="J410"/>
  <c r="J408"/>
  <c r="K405"/>
  <c r="J405"/>
  <c r="K403"/>
  <c r="J403"/>
  <c r="K401"/>
  <c r="J401"/>
  <c r="K399"/>
  <c r="J399"/>
  <c r="K397"/>
  <c r="J397"/>
  <c r="K395"/>
  <c r="J395"/>
  <c r="K393"/>
  <c r="J393"/>
  <c r="K391"/>
  <c r="J391"/>
  <c r="K389"/>
  <c r="J389"/>
  <c r="K387"/>
  <c r="J387"/>
  <c r="J382"/>
  <c r="J380"/>
  <c r="J378"/>
  <c r="J375"/>
  <c r="J371"/>
  <c r="J368"/>
  <c r="K1020"/>
  <c r="K1019"/>
  <c r="K1018"/>
  <c r="K1017"/>
  <c r="K1016"/>
  <c r="K1015"/>
  <c r="K1011"/>
  <c r="K1010"/>
  <c r="K1009"/>
  <c r="K1008"/>
  <c r="K1007"/>
  <c r="K1006"/>
  <c r="K1005"/>
  <c r="K1004"/>
  <c r="K998"/>
  <c r="K997"/>
  <c r="K996"/>
  <c r="K972"/>
  <c r="K971"/>
  <c r="K970"/>
  <c r="K934"/>
  <c r="K933"/>
  <c r="K932"/>
  <c r="K931"/>
  <c r="K930"/>
  <c r="K929"/>
  <c r="K927"/>
  <c r="K926"/>
  <c r="K925"/>
  <c r="K924"/>
  <c r="K922"/>
  <c r="K921"/>
  <c r="K919"/>
  <c r="K918"/>
  <c r="K917"/>
  <c r="K916"/>
  <c r="K914"/>
  <c r="K913"/>
  <c r="K912"/>
  <c r="K911"/>
  <c r="K900"/>
  <c r="K899"/>
  <c r="K898"/>
  <c r="K896"/>
  <c r="K895"/>
  <c r="K894"/>
  <c r="K892"/>
  <c r="K891"/>
  <c r="K890"/>
  <c r="K888"/>
  <c r="K887"/>
  <c r="K886"/>
  <c r="K885"/>
  <c r="K884"/>
  <c r="K883"/>
  <c r="K882"/>
  <c r="K881"/>
  <c r="K879"/>
  <c r="K878"/>
  <c r="K877"/>
  <c r="K876"/>
  <c r="K871"/>
  <c r="K870"/>
  <c r="K869"/>
  <c r="K868"/>
  <c r="K866"/>
  <c r="K865"/>
  <c r="K864"/>
  <c r="K863"/>
  <c r="K854"/>
  <c r="K853"/>
  <c r="K852"/>
  <c r="K850"/>
  <c r="K849"/>
  <c r="K848"/>
  <c r="K846"/>
  <c r="K845"/>
  <c r="K844"/>
  <c r="K843"/>
  <c r="K842"/>
  <c r="K841"/>
  <c r="K840"/>
  <c r="K839"/>
  <c r="K823"/>
  <c r="K821"/>
  <c r="J820"/>
  <c r="J818"/>
  <c r="J816"/>
  <c r="J814"/>
  <c r="J813"/>
  <c r="K809"/>
  <c r="J809"/>
  <c r="K807"/>
  <c r="J807"/>
  <c r="K805"/>
  <c r="J805"/>
  <c r="K799"/>
  <c r="J799"/>
  <c r="K797"/>
  <c r="J797"/>
  <c r="K795"/>
  <c r="J795"/>
  <c r="K793"/>
  <c r="J793"/>
  <c r="K790"/>
  <c r="J790"/>
  <c r="K786"/>
  <c r="J786"/>
  <c r="J779"/>
  <c r="J777"/>
  <c r="J773"/>
  <c r="J771"/>
  <c r="J769"/>
  <c r="J763"/>
  <c r="J761"/>
  <c r="J759"/>
  <c r="J757"/>
  <c r="J754"/>
  <c r="J752"/>
  <c r="J751"/>
  <c r="J749"/>
  <c r="J747"/>
  <c r="J745"/>
  <c r="J743"/>
  <c r="J741"/>
  <c r="J739"/>
  <c r="J737"/>
  <c r="J735"/>
  <c r="J733"/>
  <c r="J731"/>
  <c r="J728"/>
  <c r="J726"/>
  <c r="J710"/>
  <c r="J708"/>
  <c r="J706"/>
  <c r="J704"/>
  <c r="J702"/>
  <c r="J700"/>
  <c r="J698"/>
  <c r="J696"/>
  <c r="J694"/>
  <c r="J692"/>
  <c r="J690"/>
  <c r="J688"/>
  <c r="J686"/>
  <c r="J684"/>
  <c r="J682"/>
  <c r="J680"/>
  <c r="J678"/>
  <c r="J676"/>
  <c r="J674"/>
  <c r="J672"/>
  <c r="J670"/>
  <c r="J668"/>
  <c r="J666"/>
  <c r="J664"/>
  <c r="J662"/>
  <c r="J660"/>
  <c r="J658"/>
  <c r="J656"/>
  <c r="J654"/>
  <c r="J652"/>
  <c r="J650"/>
  <c r="J648"/>
  <c r="J646"/>
  <c r="J640"/>
  <c r="J638"/>
  <c r="J634"/>
  <c r="J632"/>
  <c r="J630"/>
  <c r="J626"/>
  <c r="J624"/>
  <c r="J622"/>
  <c r="J620"/>
  <c r="J618"/>
  <c r="J616"/>
  <c r="J608"/>
  <c r="J606"/>
  <c r="J604"/>
  <c r="J602"/>
  <c r="J596"/>
  <c r="J594"/>
  <c r="J592"/>
  <c r="J590"/>
  <c r="J588"/>
  <c r="J586"/>
  <c r="J584"/>
  <c r="K582"/>
  <c r="J582"/>
  <c r="K580"/>
  <c r="J580"/>
  <c r="J578"/>
  <c r="K574"/>
  <c r="J574"/>
  <c r="K572"/>
  <c r="J572"/>
  <c r="K570"/>
  <c r="J570"/>
  <c r="K568"/>
  <c r="J568"/>
  <c r="J567"/>
  <c r="K561"/>
  <c r="J561"/>
  <c r="K559"/>
  <c r="J559"/>
  <c r="K557"/>
  <c r="J557"/>
  <c r="K555"/>
  <c r="J555"/>
  <c r="K553"/>
  <c r="J553"/>
  <c r="K551"/>
  <c r="J551"/>
  <c r="K549"/>
  <c r="J549"/>
  <c r="J545"/>
  <c r="J543"/>
  <c r="J542"/>
  <c r="J540"/>
  <c r="J538"/>
  <c r="J536"/>
  <c r="J534"/>
  <c r="J532"/>
  <c r="J530"/>
  <c r="J528"/>
  <c r="J526"/>
  <c r="J524"/>
  <c r="K521"/>
  <c r="J521"/>
  <c r="K519"/>
  <c r="J519"/>
  <c r="K517"/>
  <c r="J517"/>
  <c r="K515"/>
  <c r="J515"/>
  <c r="K513"/>
  <c r="J513"/>
  <c r="K511"/>
  <c r="J511"/>
  <c r="K509"/>
  <c r="J509"/>
  <c r="K507"/>
  <c r="J507"/>
  <c r="K505"/>
  <c r="J505"/>
  <c r="K503"/>
  <c r="J503"/>
  <c r="K501"/>
  <c r="J501"/>
  <c r="K499"/>
  <c r="J499"/>
  <c r="K497"/>
  <c r="J497"/>
  <c r="K495"/>
  <c r="J495"/>
  <c r="K493"/>
  <c r="J493"/>
  <c r="K491"/>
  <c r="J491"/>
  <c r="K489"/>
  <c r="J489"/>
  <c r="J484"/>
  <c r="J482"/>
  <c r="K480"/>
  <c r="J480"/>
  <c r="K476"/>
  <c r="J476"/>
  <c r="K474"/>
  <c r="J474"/>
  <c r="J473"/>
  <c r="J472"/>
  <c r="J470"/>
  <c r="J468"/>
  <c r="J466"/>
  <c r="J462"/>
  <c r="J460"/>
  <c r="J458"/>
  <c r="J456"/>
  <c r="J454"/>
  <c r="J452"/>
  <c r="J450"/>
  <c r="J448"/>
  <c r="J446"/>
  <c r="J441"/>
  <c r="J439"/>
  <c r="J437"/>
  <c r="J435"/>
  <c r="J433"/>
  <c r="K431"/>
  <c r="J431"/>
  <c r="K429"/>
  <c r="J429"/>
  <c r="K427"/>
  <c r="J427"/>
  <c r="K425"/>
  <c r="J425"/>
  <c r="K423"/>
  <c r="J423"/>
  <c r="K421"/>
  <c r="J421"/>
  <c r="K419"/>
  <c r="J419"/>
  <c r="J417"/>
  <c r="J415"/>
  <c r="J411"/>
  <c r="J409"/>
  <c r="K406"/>
  <c r="J406"/>
  <c r="K404"/>
  <c r="J404"/>
  <c r="K402"/>
  <c r="J402"/>
  <c r="K400"/>
  <c r="J400"/>
  <c r="K398"/>
  <c r="J398"/>
  <c r="K396"/>
  <c r="J396"/>
  <c r="K394"/>
  <c r="J394"/>
  <c r="K392"/>
  <c r="J392"/>
  <c r="K390"/>
  <c r="J390"/>
  <c r="K388"/>
  <c r="J388"/>
  <c r="J384"/>
  <c r="J381"/>
  <c r="J379"/>
  <c r="J377"/>
  <c r="J373"/>
  <c r="J369"/>
  <c r="J366"/>
  <c r="J819"/>
  <c r="J817"/>
  <c r="J815"/>
  <c r="J283"/>
  <c r="J281"/>
  <c r="J279"/>
  <c r="J275"/>
  <c r="J273"/>
  <c r="J31"/>
  <c r="K12"/>
  <c r="G523"/>
</calcChain>
</file>

<file path=xl/sharedStrings.xml><?xml version="1.0" encoding="utf-8"?>
<sst xmlns="http://schemas.openxmlformats.org/spreadsheetml/2006/main" count="6216" uniqueCount="2327">
  <si>
    <t>DKD-Calibration for electronical balances class II, III, &gt; 5 kg - 50 kg</t>
  </si>
  <si>
    <t>DKD-Calibration for electronical balances class II, III, &gt; 50 kg - 350 kg</t>
  </si>
  <si>
    <t>Bench scale</t>
    <phoneticPr fontId="0" type="noConversion"/>
  </si>
  <si>
    <t>FOB-A07</t>
  </si>
  <si>
    <t>FOB-A08</t>
  </si>
  <si>
    <t>Rechargeable battery pack, internal, for series FOB with weighing plate 180x170mm</t>
  </si>
  <si>
    <t>Rechargeable battery pack, internal, for series FOB with weighing plate 215x215mm</t>
  </si>
  <si>
    <t>Second remote display inclusive stand</t>
  </si>
  <si>
    <t>Data interface 20 mA current loop</t>
  </si>
  <si>
    <t>Data interface, Analogue, -10 V … +10 V</t>
  </si>
  <si>
    <t>Smartbox for parts counting</t>
  </si>
  <si>
    <t>DKD-Recalibration for electronical balances class II, III, &gt; 50 kg - 350 kg</t>
  </si>
  <si>
    <t>DKD-Recalibration for electronical balances class II, III, &gt; 350 kg - 1500 kg</t>
  </si>
  <si>
    <t>Mains adapter EURO</t>
    <phoneticPr fontId="0" type="noConversion"/>
  </si>
  <si>
    <t>DKD-Recalibration for electronical balances class II, III, &gt; 5 kg - 50 kg</t>
  </si>
  <si>
    <t>Precision balance</t>
    <phoneticPr fontId="0" type="noConversion"/>
  </si>
  <si>
    <t>Display device with large digits</t>
  </si>
  <si>
    <t>Display device with three segments</t>
    <phoneticPr fontId="0" type="noConversion"/>
  </si>
  <si>
    <t>Display device made from stainless steel with IP65 protection</t>
  </si>
  <si>
    <t>Display device with wireless connection to the weighing platform</t>
  </si>
  <si>
    <t>Underfloor weighing board</t>
  </si>
  <si>
    <t>Universal carrying case for scales strain gauge</t>
  </si>
  <si>
    <t>Glass plummet</t>
    <phoneticPr fontId="0" type="noConversion"/>
  </si>
  <si>
    <t>PLS 20000-1F</t>
  </si>
  <si>
    <t>TAB 20-3</t>
  </si>
  <si>
    <t>20 ct</t>
  </si>
  <si>
    <t>0,005 ct</t>
  </si>
  <si>
    <t>36 x 42</t>
  </si>
  <si>
    <t>YKS-01</t>
  </si>
  <si>
    <t>Protective working cover (for reorders) for models with weighing plate 240x200mm</t>
  </si>
  <si>
    <t>DKD-Calibration for electronical balances class I, &lt; 5 kg</t>
  </si>
  <si>
    <t>DKD-Calibration for electronical balances class I, &gt; 5 kg - 50 kg</t>
  </si>
  <si>
    <t>DKD-Calibration for electronical balances class II, III, &lt; 5 kg</t>
  </si>
  <si>
    <t>945 x 505</t>
  </si>
  <si>
    <t>Height rods</t>
  </si>
  <si>
    <t>MSA 80</t>
  </si>
  <si>
    <t>MSB 80</t>
  </si>
  <si>
    <t>MSC 100</t>
  </si>
  <si>
    <t>MSD 200</t>
  </si>
  <si>
    <t>MSE 210</t>
  </si>
  <si>
    <t>MSF 200</t>
  </si>
  <si>
    <t>Height rod, height 800 mm</t>
  </si>
  <si>
    <t>Height rod, height 1000 mm</t>
  </si>
  <si>
    <t>Height rod, height 2000 mm</t>
  </si>
  <si>
    <t>Height rod, height 2100 mm</t>
  </si>
  <si>
    <t>NDE-A01</t>
  </si>
  <si>
    <t>DKD-Calibration for electronical balances class II, III, &gt; 350 kg - 1500 kg</t>
  </si>
  <si>
    <t>DKD-Calibration for electronical balances class II, III, &gt; 1500 kg - 2900 kg</t>
  </si>
  <si>
    <t>370 x 240</t>
  </si>
  <si>
    <t>RFS 15K5HM</t>
  </si>
  <si>
    <t>RFS 30K10HM</t>
  </si>
  <si>
    <t>YKB-A10</t>
  </si>
  <si>
    <t>Paper rolls (10 pcs.) for printer YKB-01N</t>
  </si>
  <si>
    <t>EMS 12K0.1</t>
  </si>
  <si>
    <t>EMS 12K1</t>
  </si>
  <si>
    <t>EMS 6K1</t>
  </si>
  <si>
    <t>160 x 160</t>
  </si>
  <si>
    <t>FKT 12K0.1</t>
  </si>
  <si>
    <t>FKT 16K0.1L</t>
  </si>
  <si>
    <t>15.000; 35.000</t>
    <phoneticPr fontId="0" type="noConversion"/>
  </si>
  <si>
    <t>Paper roll for printer YKL-01, W x H 57 x 51 mm (1370 labels/roll)</t>
  </si>
  <si>
    <t>Paper roll for printer YKL-01, W x H 57 x 102 mm (700 labels/roll)</t>
  </si>
  <si>
    <t>Paper roll for printer YKL-01, W x H 57 x 32 mm (2100 labels/roll)</t>
  </si>
  <si>
    <t>YKT-A10</t>
  </si>
  <si>
    <t>ALJ 250-4A</t>
  </si>
  <si>
    <t>ALS 160-4A</t>
  </si>
  <si>
    <t>ALS 250-4A</t>
  </si>
  <si>
    <t>ALS-A02</t>
  </si>
  <si>
    <t>CDS 16K0.1</t>
  </si>
  <si>
    <t>CDS 36K0.2L</t>
  </si>
  <si>
    <t>HFM 5T0.5</t>
  </si>
  <si>
    <t>HFM 10T1</t>
  </si>
  <si>
    <t>DKD-Recalibration for electronical balances class I, &lt; 5 kg</t>
  </si>
  <si>
    <t>DKD-Recalibration for electronical balances class I, &gt; 5 kg - 50 kg</t>
  </si>
  <si>
    <t>DKD-Recalibration for electronical balances class II, III, &lt; 5 kg</t>
  </si>
  <si>
    <t>10,00000; 20,0000</t>
  </si>
  <si>
    <t>15.000; 35.000</t>
  </si>
  <si>
    <t>15.000; 35.0000</t>
  </si>
  <si>
    <t>300.000; 600.000</t>
  </si>
  <si>
    <t>100,00000; 200,00000</t>
  </si>
  <si>
    <t>Discount for our Medical Products:</t>
  </si>
  <si>
    <t>ABT 100-5M</t>
  </si>
  <si>
    <t>Remote display for the table with cable 1,5 m</t>
  </si>
  <si>
    <t>HUS-A03</t>
  </si>
  <si>
    <t>HUS-A04</t>
  </si>
  <si>
    <t>Mains adapter EURO for series HUS</t>
  </si>
  <si>
    <t>Mains adapter US for series HUS</t>
  </si>
  <si>
    <t>Mains adapter AU for series HUS</t>
  </si>
  <si>
    <t>Mains adapter UK for series HUS</t>
  </si>
  <si>
    <t>IFB-A01</t>
  </si>
  <si>
    <t>IFB-A02</t>
  </si>
  <si>
    <t>Smartbox for prepackaging</t>
  </si>
  <si>
    <t>Indicator light for smartbox</t>
  </si>
  <si>
    <t>SFB 60K20HIPM</t>
  </si>
  <si>
    <t>SFB 60K20LHIPM</t>
  </si>
  <si>
    <t>Hand grip dynanometer</t>
  </si>
  <si>
    <t>MAP 80K1</t>
  </si>
  <si>
    <t>School balance</t>
  </si>
  <si>
    <t>DKD-Recalibration for electronical balances class II, III, &gt; 1500 kg - 2900 kg</t>
  </si>
  <si>
    <t>DKD-Recalibration for electronical balances class II, III, &gt; 2900 kg - 6000 kg</t>
  </si>
  <si>
    <t>FKT 65K0.2L</t>
  </si>
  <si>
    <t>IKT 10K0.1S</t>
  </si>
  <si>
    <t>IKT 150K1L</t>
  </si>
  <si>
    <t>IKT 16K0.1</t>
  </si>
  <si>
    <t>IKT 30K0.1</t>
  </si>
  <si>
    <t>IKT 30K0.1L</t>
  </si>
  <si>
    <t>IKT 36K0.2</t>
  </si>
  <si>
    <t>IKT 36K0.2L</t>
  </si>
  <si>
    <t>IKT 3K0.01S</t>
  </si>
  <si>
    <t>IKT 60K0.2L</t>
  </si>
  <si>
    <t>IKT 65K0.5L</t>
  </si>
  <si>
    <t>IKT 8K0.05</t>
  </si>
  <si>
    <t>228 x 228</t>
  </si>
  <si>
    <t>305 x 315</t>
  </si>
  <si>
    <t>MLS 150-2A</t>
  </si>
  <si>
    <t>MLS 65-3A110V</t>
  </si>
  <si>
    <t>NDE-A07</t>
  </si>
  <si>
    <t>PFB-A07</t>
  </si>
  <si>
    <t>PLJ 1200-3A</t>
  </si>
  <si>
    <t>PLJ 1200-3DA</t>
  </si>
  <si>
    <t>720; 1200</t>
    <phoneticPr fontId="0" type="noConversion"/>
  </si>
  <si>
    <t>0,001; 0,01</t>
    <phoneticPr fontId="0" type="noConversion"/>
  </si>
  <si>
    <t>PLJ 310-3F</t>
  </si>
  <si>
    <t>PLJ 3100-2F</t>
  </si>
  <si>
    <t>PLJ 6200-2A</t>
  </si>
  <si>
    <t>PLJ 6200-2DA</t>
  </si>
  <si>
    <t>4.200; 6200</t>
    <phoneticPr fontId="0" type="noConversion"/>
  </si>
  <si>
    <t>0,01; 0,1</t>
    <phoneticPr fontId="0" type="noConversion"/>
  </si>
  <si>
    <t>PLJ 720-3A</t>
  </si>
  <si>
    <t>Matrix needle printer</t>
  </si>
  <si>
    <t>911-013-010</t>
  </si>
  <si>
    <t>Paper rolls (10 pcs.) for printer 911-013</t>
  </si>
  <si>
    <t>DKD-Calibration</t>
  </si>
  <si>
    <t>DKD-Recalibration</t>
  </si>
  <si>
    <t>200 x 200</t>
  </si>
  <si>
    <t>140 x 120</t>
  </si>
  <si>
    <t>250 x 220</t>
  </si>
  <si>
    <t>70 x 80</t>
  </si>
  <si>
    <t>60 x 64</t>
  </si>
  <si>
    <t>310 x 300</t>
  </si>
  <si>
    <t>EOB 150K100NL</t>
  </si>
  <si>
    <t>550 x 550</t>
  </si>
  <si>
    <t>Mains adapter UK for series MPS</t>
  </si>
  <si>
    <t>Rechargeable battery pack, internal for series EG-N, EW-N, Max &gt; 2200g</t>
  </si>
  <si>
    <t>EMB-A02</t>
  </si>
  <si>
    <t>EMB-A03</t>
  </si>
  <si>
    <t>Stainless steel weighing pan 105 mm</t>
  </si>
  <si>
    <t>Stainless steel weighing pan 150 mm</t>
  </si>
  <si>
    <t>EOB-A01N</t>
  </si>
  <si>
    <t>NDE-A02</t>
  </si>
  <si>
    <t>NDE-A04</t>
  </si>
  <si>
    <t>505 x 505</t>
  </si>
  <si>
    <t>315 x 305</t>
  </si>
  <si>
    <t>DKD-Calibration for electronical balances class II, III, &gt; 2900 kg - 6000 kg</t>
  </si>
  <si>
    <t>290 x 270</t>
  </si>
  <si>
    <t>EOB 300K100N</t>
  </si>
  <si>
    <t>ALJ 160-4A</t>
  </si>
  <si>
    <t>Protective working cover for series ALS, ALJ</t>
  </si>
  <si>
    <t>320 x 230</t>
  </si>
  <si>
    <t>Printout-configuration for YKL-01</t>
  </si>
  <si>
    <t xml:space="preserve">230 x 230 </t>
  </si>
  <si>
    <t>KTP 30V40IPM</t>
  </si>
  <si>
    <t>KTP 60V40LIPM</t>
  </si>
  <si>
    <t>KTP 60V40IPM</t>
  </si>
  <si>
    <t>KTP 150V40IPM</t>
  </si>
  <si>
    <t>KTP 150V40LIPM</t>
  </si>
  <si>
    <t>KTP 300V40IPM</t>
  </si>
  <si>
    <t>KFU 600V20M</t>
  </si>
  <si>
    <t>KFU 600V30M</t>
  </si>
  <si>
    <t>FKT 24K0.2</t>
  </si>
  <si>
    <t>FKT 36K0.2L</t>
  </si>
  <si>
    <t>FKT 65K0.5L</t>
  </si>
  <si>
    <t>FKT 6K0.05</t>
  </si>
  <si>
    <t>1300 x 900</t>
  </si>
  <si>
    <t>CDS 8K0.05</t>
  </si>
  <si>
    <t>CDS 15K0.05</t>
  </si>
  <si>
    <t>CDS 30K0.1</t>
  </si>
  <si>
    <t>CDS 30K0.1L</t>
  </si>
  <si>
    <t>CDS 60K0.2</t>
  </si>
  <si>
    <t>CDS 100K0.5</t>
  </si>
  <si>
    <t>1000x1000x90</t>
  </si>
  <si>
    <t>1500x1250x90</t>
  </si>
  <si>
    <t>963-101R</t>
  </si>
  <si>
    <t>963-102R</t>
  </si>
  <si>
    <t>963-127R</t>
  </si>
  <si>
    <t>963-128R</t>
  </si>
  <si>
    <t>963-129R</t>
  </si>
  <si>
    <t>963-130R</t>
  </si>
  <si>
    <t>963-131R</t>
  </si>
  <si>
    <t>963-132R</t>
  </si>
  <si>
    <t>EMB 200-3</t>
  </si>
  <si>
    <t>HFB 150K50</t>
  </si>
  <si>
    <t>HFB 300K100</t>
  </si>
  <si>
    <t>HFB 600K200</t>
  </si>
  <si>
    <t>HFM 1T0.1</t>
  </si>
  <si>
    <t>HFM 3T0.5</t>
  </si>
  <si>
    <t>0,00100; 0,01000</t>
  </si>
  <si>
    <t>4.200; 6.200</t>
  </si>
  <si>
    <t>0,01000; 0,10000</t>
  </si>
  <si>
    <t>42; 120</t>
  </si>
  <si>
    <t>0,00001; 0,00010</t>
  </si>
  <si>
    <t>82; 220</t>
  </si>
  <si>
    <t>PR-A15</t>
  </si>
  <si>
    <t>PR-A18</t>
  </si>
  <si>
    <t>PR-A19</t>
  </si>
  <si>
    <t>PR-A21</t>
  </si>
  <si>
    <t>PR-A22</t>
  </si>
  <si>
    <t>PR-A23</t>
  </si>
  <si>
    <t>PR-A24</t>
  </si>
  <si>
    <t>PR-A25</t>
  </si>
  <si>
    <t>PR-A31</t>
  </si>
  <si>
    <t>Draftshield 180 mm for series PRS/PRJ</t>
  </si>
  <si>
    <t>Hook for suspended weighing</t>
  </si>
  <si>
    <t>Suppresion holder</t>
  </si>
  <si>
    <t>Adapter RJ45/DB25 Male (Printer)</t>
  </si>
  <si>
    <t>Adapter RJ45/DB9 Female (PC)</t>
  </si>
  <si>
    <t>HUM-A02</t>
  </si>
  <si>
    <t>HUM-A03</t>
  </si>
  <si>
    <t>Mains adapter EURO for series HUM</t>
  </si>
  <si>
    <t>Mains adapter UK for series HUM</t>
  </si>
  <si>
    <t>Mains adapter US for series HUM</t>
  </si>
  <si>
    <t>HUS-A01</t>
  </si>
  <si>
    <t>HUS-A02</t>
  </si>
  <si>
    <t>BFS-A01</t>
  </si>
  <si>
    <t>BFS-A02</t>
  </si>
  <si>
    <t>BFS-A03</t>
  </si>
  <si>
    <t>BFS-A04</t>
  </si>
  <si>
    <t>BFS-A06</t>
  </si>
  <si>
    <t>BFS-A07</t>
  </si>
  <si>
    <t>Ascending ramp 1000 x 840 x 125 mm for platform size 1000 x 1000 mm</t>
  </si>
  <si>
    <t>Ascending ramp 1250 x 840 x 125 mm for platform size 1500 x 1250 mm</t>
  </si>
  <si>
    <t>Stand to elevate the display unit for KFS-T and KFB-TM, 330 mm</t>
  </si>
  <si>
    <t>Alarm horn for indicator light</t>
  </si>
  <si>
    <t>GAB-A04</t>
  </si>
  <si>
    <t>Rechargeable battery pack, internal, for series GAB, CPB, RPB, CFS</t>
  </si>
  <si>
    <t>Protective working cover (for reorders) for models with weighing plate 350x240mm</t>
  </si>
  <si>
    <t>470-902-003</t>
  </si>
  <si>
    <t>Mains adaptor UK for series EW/EG, 440, DE, CB</t>
  </si>
  <si>
    <t>Mains adaptor US 110V/60Hz for series 440, CB, DE, ECB, EMB, EOB</t>
  </si>
  <si>
    <t>Interface cable balance-PC for series 474, EW, EG, EC</t>
  </si>
  <si>
    <t>474-926</t>
  </si>
  <si>
    <t>PLJ 360-3NM</t>
  </si>
  <si>
    <t>PLJ 600-3NM</t>
  </si>
  <si>
    <t>PLJ 600-2GM</t>
  </si>
  <si>
    <t>PLJ 750-3N</t>
  </si>
  <si>
    <t>PLJ 3500-2NM</t>
  </si>
  <si>
    <t>PLJ 6000-1GM</t>
  </si>
  <si>
    <t>195 x 195</t>
  </si>
  <si>
    <t>KFP 1500V20M</t>
  </si>
  <si>
    <t>KFP 1500V20SM</t>
  </si>
  <si>
    <t>KFP 3000V20M</t>
  </si>
  <si>
    <t>KFP 600V20M</t>
  </si>
  <si>
    <t>KFP 600V20SM</t>
  </si>
  <si>
    <t>550 x 240</t>
  </si>
  <si>
    <t>260 x 460</t>
  </si>
  <si>
    <t>Paper rolls (10 pcs.) for printer YKT-01</t>
  </si>
  <si>
    <t>911-013</t>
  </si>
  <si>
    <t>290 x 290 x 40</t>
  </si>
  <si>
    <t>300 x 320 x 55</t>
  </si>
  <si>
    <t>500 x 640 x 70</t>
  </si>
  <si>
    <t>550 x 550 x 62</t>
  </si>
  <si>
    <t>900 x 740 x 60</t>
  </si>
  <si>
    <t>400 x 400</t>
  </si>
  <si>
    <t>380 x 360</t>
  </si>
  <si>
    <t>Temperature calibration set, consists of measurement sensor and display device</t>
  </si>
  <si>
    <t>MPB-A02</t>
  </si>
  <si>
    <t>Mains adaptor EU for series MPB</t>
  </si>
  <si>
    <t>MPS-A01</t>
  </si>
  <si>
    <t>MPS-A02</t>
  </si>
  <si>
    <t>Mains adaptor EU for series MPS</t>
  </si>
  <si>
    <t>Glass draft shield only for EG ...-3NM</t>
  </si>
  <si>
    <t>Rechargeable battery pack, internal series EG-N and EW-N &lt; Max. 820g</t>
  </si>
  <si>
    <t>Protective working cover for models EG-NM</t>
  </si>
  <si>
    <t>Platform</t>
  </si>
  <si>
    <t>Platform, IP65</t>
  </si>
  <si>
    <t>KTP 15V40IPM</t>
  </si>
  <si>
    <t>MLS 65-3A</t>
  </si>
  <si>
    <t>Stand to elevate the display</t>
  </si>
  <si>
    <t>Stand to elevate the display device, height approx. 450 mm</t>
  </si>
  <si>
    <t>EOE-A01</t>
  </si>
  <si>
    <t>EOE-A02</t>
  </si>
  <si>
    <t>EOS-A01</t>
  </si>
  <si>
    <t>The indicated dealer price is based on following discount (to adjust your price to your exigences just change the factor):</t>
  </si>
  <si>
    <t>293 x 270</t>
  </si>
  <si>
    <t>900 x 550</t>
  </si>
  <si>
    <t>800 x 600</t>
  </si>
  <si>
    <t>PCB-A02</t>
  </si>
  <si>
    <t>PCB-A03</t>
  </si>
  <si>
    <t>PCB-A04</t>
  </si>
  <si>
    <t>PCB-A05</t>
  </si>
  <si>
    <t>PCB-A06</t>
  </si>
  <si>
    <t>PCB-A07B</t>
  </si>
  <si>
    <t>Protective Working cover for PCB with platform Ø 80 mm</t>
  </si>
  <si>
    <t>Protective Working cover for PCB with platform Ø 105 mm</t>
  </si>
  <si>
    <t>Protective Working cover for PCB with platform 130 x 130 mm</t>
  </si>
  <si>
    <t>Protective Working cover for PCB with platform 150 x 170 mm</t>
  </si>
  <si>
    <t>Rechargeable battery pack UK, internal</t>
  </si>
  <si>
    <t>Rechargeable battery pack, internal for series PCB-B</t>
  </si>
  <si>
    <t>PLJ-A01</t>
  </si>
  <si>
    <t>PLJ-A02</t>
  </si>
  <si>
    <t>PLJ-A03</t>
  </si>
  <si>
    <t>PLJ-A04</t>
  </si>
  <si>
    <t>PLJ-A05</t>
  </si>
  <si>
    <t>Hook for suspended weighing for series KERN PL-A/PL-F</t>
  </si>
  <si>
    <t>Protective working cover</t>
  </si>
  <si>
    <t>Mains adaptor EURO for KERN series PLS/PLJ</t>
  </si>
  <si>
    <t>Discount for our Basic Products:</t>
  </si>
  <si>
    <t>720; 1.200</t>
  </si>
  <si>
    <t>Mains adaptor UK for KERN series PLS/PLJ</t>
  </si>
  <si>
    <t>Mains adaptor US for KERN series PLS/PLJ</t>
  </si>
  <si>
    <t>PR-A01</t>
  </si>
  <si>
    <t>PR-A04</t>
  </si>
  <si>
    <t>PR-A05</t>
  </si>
  <si>
    <t>PR-A06</t>
  </si>
  <si>
    <t>PR-A07</t>
  </si>
  <si>
    <t>PR-A09</t>
  </si>
  <si>
    <t>PR-A10</t>
  </si>
  <si>
    <t>PR-A11</t>
  </si>
  <si>
    <t>PR-A12</t>
  </si>
  <si>
    <t>PR-A13</t>
  </si>
  <si>
    <t>PR-A14</t>
  </si>
  <si>
    <t>S-hook, stainless steel</t>
  </si>
  <si>
    <t>HUM-A01</t>
  </si>
  <si>
    <t>ABT-A01</t>
  </si>
  <si>
    <t>ABT-A02</t>
  </si>
  <si>
    <t>ABT-P01</t>
  </si>
  <si>
    <t>Protective working cover for models ABT</t>
  </si>
  <si>
    <t>Package Solution Pipettes Calibration  EASYCAL</t>
  </si>
  <si>
    <t>BFS 1.5T0.5</t>
  </si>
  <si>
    <t>BFS 1.5T0.5S</t>
  </si>
  <si>
    <t>BFS 3T1</t>
  </si>
  <si>
    <t>253 x 228</t>
  </si>
  <si>
    <t>230 x 190</t>
  </si>
  <si>
    <t>FKT 6K0.02L</t>
  </si>
  <si>
    <t>FKT 12K0.05</t>
  </si>
  <si>
    <t>Installation frame for KERN BFS with weighing bridge size 1000 x 1000 mm</t>
  </si>
  <si>
    <t>Accu set, complete, rechargeable</t>
  </si>
  <si>
    <t>Interface cable for PC</t>
  </si>
  <si>
    <t>Interface cable for printer</t>
  </si>
  <si>
    <t>Protective working cover for series PRS/PRJ</t>
  </si>
  <si>
    <t>Relay box</t>
  </si>
  <si>
    <t>ITB-A10</t>
  </si>
  <si>
    <t>ITB-A11</t>
  </si>
  <si>
    <t>ITB-A17</t>
  </si>
  <si>
    <t>ITB-A18-001</t>
  </si>
  <si>
    <t>ITB-A18-002</t>
  </si>
  <si>
    <t>CDE-A01</t>
  </si>
  <si>
    <t>CDE-A02</t>
  </si>
  <si>
    <t>Interface cable for Counting System CDEE</t>
  </si>
  <si>
    <t>CH-A01</t>
  </si>
  <si>
    <t>Wall mount for the terminal tiltable</t>
  </si>
  <si>
    <t>470-902-002</t>
  </si>
  <si>
    <t>Stand to elevate the terminal Height 300 mm</t>
  </si>
  <si>
    <t>Stand to elevate the terminal Height 450 mm</t>
  </si>
  <si>
    <t>Stand to elevate the terminal Height 600 mm</t>
  </si>
  <si>
    <t>Stand to elevate the display height 1.140 mm</t>
  </si>
  <si>
    <t>Stand to elevate the terminal Height 660 mm</t>
  </si>
  <si>
    <t>Ethernet data interface</t>
  </si>
  <si>
    <t>Rechargeable battery pack, internal already installed  (Factory option)</t>
  </si>
  <si>
    <t>Rechargeable battery pack, external Accessory,  (Factory option)</t>
  </si>
  <si>
    <t>ITS-A01</t>
  </si>
  <si>
    <t>ITT-A01</t>
  </si>
  <si>
    <t>Analog  interface for second balance</t>
  </si>
  <si>
    <t xml:space="preserve">315 x 300 x 60 </t>
  </si>
  <si>
    <t>380 x 370 x 80</t>
  </si>
  <si>
    <t>275 x 295 x 58</t>
  </si>
  <si>
    <t>Digital I/O interface (factory option)</t>
  </si>
  <si>
    <t>MLB-A01</t>
  </si>
  <si>
    <t>MLB-A05</t>
  </si>
  <si>
    <t>MLB-A11</t>
  </si>
  <si>
    <t>Plates for samples, of Aluminium, 80 pieces, f. moist.analyzer MLB</t>
  </si>
  <si>
    <t>Interface cable, balance - PC, for series ALS/ALJ, PLS/PLJ, MLB, MLS, ALT</t>
  </si>
  <si>
    <t>Protective working cover, standard for series EW/EG</t>
  </si>
  <si>
    <t>Chair scale, with type approval</t>
  </si>
  <si>
    <t>DE 6K1D</t>
  </si>
  <si>
    <t>DE 6K0.5A</t>
  </si>
  <si>
    <t>DE 15K0.2D</t>
  </si>
  <si>
    <t>DE 15K2D</t>
  </si>
  <si>
    <t>DE 12K1A</t>
  </si>
  <si>
    <t>DE 24K2A</t>
  </si>
  <si>
    <t>DE 60K1D</t>
  </si>
  <si>
    <t>DE 60K1DL</t>
  </si>
  <si>
    <t>DE 60K5A</t>
  </si>
  <si>
    <t>DE 60K10D</t>
  </si>
  <si>
    <t>DE 60K10DL</t>
  </si>
  <si>
    <t>DE 150K20D</t>
  </si>
  <si>
    <t>DE 150K20DL</t>
  </si>
  <si>
    <t>DE 150K20DXL</t>
  </si>
  <si>
    <t>DE 150K2D</t>
  </si>
  <si>
    <t>DE 150K2DL</t>
  </si>
  <si>
    <t>DE 120K10A</t>
  </si>
  <si>
    <t>DE 300K50D</t>
  </si>
  <si>
    <t>DE 300K50DL</t>
  </si>
  <si>
    <t>DE 300K5DL</t>
  </si>
  <si>
    <t>3.000; 6.000</t>
  </si>
  <si>
    <t>6.000; 15.000</t>
  </si>
  <si>
    <t>15.000; 30.000</t>
  </si>
  <si>
    <t>Protective working cover for NDE-indicator</t>
  </si>
  <si>
    <t>Rechargeable battery for series NDE</t>
  </si>
  <si>
    <t>Mains adaptor EU for series NDE</t>
  </si>
  <si>
    <t>EWB-A01</t>
  </si>
  <si>
    <t>Rechargeable battery pack, internal for series EWB</t>
  </si>
  <si>
    <t>FCB-A02</t>
  </si>
  <si>
    <t>FCB-A01</t>
  </si>
  <si>
    <t>KME-A01</t>
  </si>
  <si>
    <t>KMN-A01</t>
  </si>
  <si>
    <t>KMN-A02</t>
  </si>
  <si>
    <t>KMN-A03</t>
  </si>
  <si>
    <t>Rechargeable battery pack (Factory Option)</t>
  </si>
  <si>
    <t>Data interface cable</t>
  </si>
  <si>
    <t>KMB-A01</t>
  </si>
  <si>
    <t>KMS-A01</t>
  </si>
  <si>
    <t>230 x 180</t>
  </si>
  <si>
    <t>FCB-A03</t>
  </si>
  <si>
    <t>FCB-A03B</t>
  </si>
  <si>
    <t>Rechargeable battery pack, internal for series 440, CB, DE, FCB</t>
  </si>
  <si>
    <t>Internal rechargeable battery pack EURO for series KERN PCB, FKB-A, ECB, ECE</t>
  </si>
  <si>
    <t>Protective working cover for series FCB, CB, DE</t>
  </si>
  <si>
    <t>Rechargeable battery pack UK, internal for series 440, CB, DE, FCB</t>
  </si>
  <si>
    <t>Rechargeable battery pack, internal for series FCB-B</t>
  </si>
  <si>
    <t>FEJ-A02</t>
  </si>
  <si>
    <t>FEJ-A07</t>
  </si>
  <si>
    <t>Protective working cover, standard for series FEJ</t>
  </si>
  <si>
    <t>Relay contact for series FES/FEJ</t>
  </si>
  <si>
    <t>FKB-A02</t>
  </si>
  <si>
    <t>FTB-A02-002</t>
  </si>
  <si>
    <t>FTB-A03-002</t>
  </si>
  <si>
    <t>GAB-A01</t>
  </si>
  <si>
    <t>GAB-A02</t>
  </si>
  <si>
    <t>HCB-A01</t>
  </si>
  <si>
    <t>HCB-A02</t>
  </si>
  <si>
    <t>BFB 3T1M</t>
  </si>
  <si>
    <t>BFB 600K200M</t>
  </si>
  <si>
    <t>BFB 600K200SM</t>
  </si>
  <si>
    <t>1500 x 1250</t>
  </si>
  <si>
    <t>1000 x 1000</t>
  </si>
  <si>
    <t>BFS 600K200</t>
  </si>
  <si>
    <t>BFS 600K200S</t>
  </si>
  <si>
    <t>Wheelchair Platform Scales</t>
  </si>
  <si>
    <t>Handrail Scales</t>
  </si>
  <si>
    <t>Chair Scales</t>
  </si>
  <si>
    <t>Pocket Balances</t>
  </si>
  <si>
    <t>Special Devices</t>
  </si>
  <si>
    <t>Components</t>
  </si>
  <si>
    <t>Platforms</t>
  </si>
  <si>
    <t>Display Devices</t>
  </si>
  <si>
    <t>Accessory</t>
  </si>
  <si>
    <t>Verification</t>
  </si>
  <si>
    <t>%</t>
  </si>
  <si>
    <t>Weighing-
range
in g</t>
  </si>
  <si>
    <t>Readout
in g</t>
  </si>
  <si>
    <t>965-128</t>
  </si>
  <si>
    <t>965-129</t>
  </si>
  <si>
    <t>GAB 12K0.1N</t>
  </si>
  <si>
    <t>GAB 30K0.2N</t>
  </si>
  <si>
    <t>-</t>
  </si>
  <si>
    <t>Crane scale</t>
  </si>
  <si>
    <t>FKT 16K0.05L</t>
  </si>
  <si>
    <t>FKT 24K0.1</t>
  </si>
  <si>
    <t>FKT 36K0.1L</t>
  </si>
  <si>
    <t>GAB 6K0.05N</t>
  </si>
  <si>
    <t>294 x 225</t>
  </si>
  <si>
    <t>Installation frame for KERN BFS with weighing bridge size 1500 x 1250 mm</t>
  </si>
  <si>
    <t>Stand to elevate the display unit for KFS-T and KFB-TM, 660 mm</t>
  </si>
  <si>
    <t>ITB-A01</t>
  </si>
  <si>
    <t>ITB-A03-001</t>
  </si>
  <si>
    <t>ITB-A03-002</t>
  </si>
  <si>
    <t>ITB-A04-001</t>
  </si>
  <si>
    <t>ITB-A04-002</t>
  </si>
  <si>
    <t>ITB-A05</t>
  </si>
  <si>
    <t>ITB-A06</t>
  </si>
  <si>
    <t>ITB-A07</t>
  </si>
  <si>
    <t>ITB-A08</t>
  </si>
  <si>
    <t>ITB-A09</t>
  </si>
  <si>
    <t>500 x 400</t>
  </si>
  <si>
    <t>650 x 500</t>
  </si>
  <si>
    <t>50,00000; 150,00000</t>
  </si>
  <si>
    <t>IFS 15K0.2D</t>
  </si>
  <si>
    <t>IFS 30K0.2DL</t>
  </si>
  <si>
    <t>IFS 60K0.5D</t>
  </si>
  <si>
    <t>IFS 60K0.5DL</t>
  </si>
  <si>
    <t>IFS 120K1D</t>
  </si>
  <si>
    <t>IFS 150K2DL</t>
  </si>
  <si>
    <t>CH-A02</t>
  </si>
  <si>
    <t>CH-A03</t>
  </si>
  <si>
    <t>CH-A04</t>
  </si>
  <si>
    <t>IFS 300K5D</t>
  </si>
  <si>
    <t>12.000; 30.000</t>
  </si>
  <si>
    <t>60.000; 120.000</t>
  </si>
  <si>
    <t>PCB 350-3</t>
  </si>
  <si>
    <t>Protective working cover (order with balance)</t>
  </si>
  <si>
    <t>Protective working cover (for reorders)</t>
  </si>
  <si>
    <t>Rechargeable battery pack, internal</t>
  </si>
  <si>
    <t>Rechargeable battery pack, internal factory option</t>
  </si>
  <si>
    <t>Device for wallmounted terminal</t>
  </si>
  <si>
    <t>Strap, length 375 mm width 35 mm</t>
  </si>
  <si>
    <t>CPB-A01</t>
  </si>
  <si>
    <t>CPB-A02</t>
  </si>
  <si>
    <t>CXB-A01</t>
  </si>
  <si>
    <t>CWS-A01</t>
  </si>
  <si>
    <t>CWS-A02</t>
  </si>
  <si>
    <t>Protective working cover for CPB/RPB</t>
  </si>
  <si>
    <t>Mains adapter EURO for CPB</t>
  </si>
  <si>
    <t>Rechargeable battery pack</t>
  </si>
  <si>
    <t>Interface cable for KERN CWS</t>
  </si>
  <si>
    <t>Protective Working cover for CXB</t>
  </si>
  <si>
    <t>DE-A02</t>
  </si>
  <si>
    <t>DE-A01</t>
  </si>
  <si>
    <t>EG-A01</t>
  </si>
  <si>
    <t>EG-A02</t>
  </si>
  <si>
    <t>EG-A03</t>
  </si>
  <si>
    <t>EG-A04</t>
  </si>
  <si>
    <t>EG-A05</t>
  </si>
  <si>
    <t>EG-A06</t>
  </si>
  <si>
    <t>EG-A07</t>
  </si>
  <si>
    <t>EG-A08</t>
  </si>
  <si>
    <t>EG-A09</t>
  </si>
  <si>
    <t>Full glass draught guard with sliding doors</t>
  </si>
  <si>
    <t>CPB 30K10M</t>
  </si>
  <si>
    <t>CPB 3K1M</t>
  </si>
  <si>
    <t>CWS 30K5</t>
  </si>
  <si>
    <t>CXB 15K1</t>
  </si>
  <si>
    <t>CXB 15K5M</t>
  </si>
  <si>
    <t>CXB 30K10M</t>
  </si>
  <si>
    <t>CXB 30K2</t>
  </si>
  <si>
    <t>CXB 3K0.2</t>
  </si>
  <si>
    <t>CXB 3K1M</t>
  </si>
  <si>
    <t>CXB 6K0.5</t>
  </si>
  <si>
    <t>CXB 6K2M</t>
  </si>
  <si>
    <t>60.000; 150.000</t>
  </si>
  <si>
    <t>150.000; 300.000</t>
  </si>
  <si>
    <t>1,00000; 2,00000</t>
  </si>
  <si>
    <t>2,00000; 5,00000</t>
  </si>
  <si>
    <t>0,20000; 0,50000</t>
  </si>
  <si>
    <t>0,50000; 1,00000</t>
  </si>
  <si>
    <t>5,00000; 10,00000</t>
  </si>
  <si>
    <t>EMB 500-1</t>
  </si>
  <si>
    <t>EMB 600-2</t>
  </si>
  <si>
    <t>EOB 15K10N</t>
  </si>
  <si>
    <t>30.000; 60.000</t>
  </si>
  <si>
    <t>VHB-A01</t>
  </si>
  <si>
    <t>Rubber mat, non-slip for series EOE</t>
  </si>
  <si>
    <t>Ascending ramp for series EOE, 505 mm</t>
  </si>
  <si>
    <t>Rubber mat, non-slip, 900 x 550 mm, for series EOS</t>
  </si>
  <si>
    <t>EW-A01</t>
  </si>
  <si>
    <t>EW-A02</t>
  </si>
  <si>
    <t>EW-A02-001</t>
  </si>
  <si>
    <t>EW-A05</t>
  </si>
  <si>
    <t>Rechargeable battery pack, internal for series EW</t>
  </si>
  <si>
    <t>Accu-kit for series EW</t>
  </si>
  <si>
    <t>Terminal mount</t>
  </si>
  <si>
    <t>170 x 142</t>
  </si>
  <si>
    <t>170 x 140</t>
  </si>
  <si>
    <t>180 x 170</t>
  </si>
  <si>
    <t>105 x 105</t>
  </si>
  <si>
    <t>80 x 70</t>
  </si>
  <si>
    <t>252 x 228</t>
  </si>
  <si>
    <t>340 x 240</t>
  </si>
  <si>
    <t>350 x 240</t>
  </si>
  <si>
    <t>315 x 305 x 75</t>
  </si>
  <si>
    <t>450 x 350 x 115</t>
  </si>
  <si>
    <t>228 x 228 x 70</t>
  </si>
  <si>
    <t>320 x 260</t>
  </si>
  <si>
    <t>1000 x 1000 x 90</t>
  </si>
  <si>
    <t>Ethernet interface (Factory Option)</t>
  </si>
  <si>
    <t>Pressure-Set for spring scales 281 with Max = 300g - 2500g</t>
  </si>
  <si>
    <t>281-890</t>
  </si>
  <si>
    <t>285-890</t>
  </si>
  <si>
    <t>Pressure-Set</t>
  </si>
  <si>
    <t>440-210-002</t>
  </si>
  <si>
    <t>440-450-002</t>
  </si>
  <si>
    <t>440-530-002</t>
  </si>
  <si>
    <t>440-902</t>
  </si>
  <si>
    <t>440-A01</t>
  </si>
  <si>
    <t>Adaptor EU  for 440, 442, DE</t>
  </si>
  <si>
    <t>Protective working cover for series FKB; CKE; NKE; QKE</t>
  </si>
  <si>
    <t>FOB-A05</t>
  </si>
  <si>
    <t>FOB-A06</t>
  </si>
  <si>
    <t>Dust cover for FOB (small)</t>
  </si>
  <si>
    <t>Dust cover for FOB-L (large)</t>
  </si>
  <si>
    <t>ABS-A05</t>
  </si>
  <si>
    <t>Set for the determination of density of liquids and solids (models with d =0,001g)</t>
  </si>
  <si>
    <t>Interface cable for PC for models ABS</t>
  </si>
  <si>
    <t>BFB 1.5T0.5SM</t>
  </si>
  <si>
    <t>HCB 200K100</t>
  </si>
  <si>
    <t>HCB 200K500</t>
  </si>
  <si>
    <t>HCB 20K10</t>
  </si>
  <si>
    <t>HCB 20K50</t>
  </si>
  <si>
    <t>HCB 50K100</t>
  </si>
  <si>
    <t>HCB 50K20</t>
  </si>
  <si>
    <t>HCB 99K50</t>
  </si>
  <si>
    <t>HCN 100K200IP</t>
  </si>
  <si>
    <t>HCN 200K500IP</t>
  </si>
  <si>
    <t>HCN 20K50IP</t>
  </si>
  <si>
    <t>HCN 50K100IP</t>
  </si>
  <si>
    <t>Verification for electronical balances class I, &lt; 5 kg</t>
  </si>
  <si>
    <t>Verification for electronical balances class I, &gt;5 kg - 50 kg</t>
  </si>
  <si>
    <t>Verification for electronical balances class II, &gt; 5 kg</t>
  </si>
  <si>
    <t>ITS 150K20DLIPM</t>
  </si>
  <si>
    <t>ITS 150K5IP</t>
  </si>
  <si>
    <t>ITS 150K5LIP</t>
  </si>
  <si>
    <t>ITS 15K0.5IP</t>
  </si>
  <si>
    <t>ITS 15K2DIPM</t>
  </si>
  <si>
    <t>ITS 300K10IP</t>
  </si>
  <si>
    <t>ITS 300K50DIPM</t>
  </si>
  <si>
    <t>ITS 35K1IP</t>
  </si>
  <si>
    <t>ITS 35K5DIPM</t>
  </si>
  <si>
    <t>ITS 600K100DIPM</t>
  </si>
  <si>
    <t>ITS 600K20IP</t>
  </si>
  <si>
    <t>GAB 15K2DNM</t>
  </si>
  <si>
    <t>Pair of base plates for KERN BFS</t>
  </si>
  <si>
    <t>Metal floor pole for mounting KFS-T and KFB-TM indicator</t>
  </si>
  <si>
    <t>BOBP-A01</t>
  </si>
  <si>
    <t>Ascending ramp for models BOBP</t>
  </si>
  <si>
    <t>IFB 60K10DM</t>
  </si>
  <si>
    <t>IFB 150K20DLM</t>
  </si>
  <si>
    <t>IFB 150K20DM</t>
  </si>
  <si>
    <t>IFB 300K50DM</t>
  </si>
  <si>
    <t>300 x 240</t>
  </si>
  <si>
    <t>Verification for electronical balances class II, III, &gt; 350 kg - 1500 kg</t>
  </si>
  <si>
    <t>Verification for electronical balances class II, III, &gt; 1500 kg - 2900 kg</t>
  </si>
  <si>
    <t>Verification for electronical balances class II, III, &gt; 2900 kg - 12000 kg</t>
  </si>
  <si>
    <t>Verification for electronical balances class III, &gt; 5 kg - 50 kg</t>
  </si>
  <si>
    <t>PCB 3500-2</t>
  </si>
  <si>
    <t>PFB 2000-2</t>
  </si>
  <si>
    <t>PFB 6K0.05</t>
  </si>
  <si>
    <t>155 x 145</t>
  </si>
  <si>
    <t>SFB 10K1HIP</t>
  </si>
  <si>
    <t>SFB 15K5HIPM</t>
  </si>
  <si>
    <t>SFB 20K2HIP</t>
  </si>
  <si>
    <t>SFB 30K10HIPM</t>
  </si>
  <si>
    <t>SFB 50K5HIP</t>
  </si>
  <si>
    <t>SFB 50K5LHIP</t>
  </si>
  <si>
    <t>SFB 100K10HIP</t>
  </si>
  <si>
    <t>SFB 120K50HIPM</t>
  </si>
  <si>
    <t>240 x 300</t>
  </si>
  <si>
    <t>DE-A11</t>
  </si>
  <si>
    <t>DE-A10</t>
  </si>
  <si>
    <t>Stand to elevate the display for serie DE</t>
  </si>
  <si>
    <t>Protecting cover for serie DE</t>
  </si>
  <si>
    <t>DS-A01</t>
  </si>
  <si>
    <t>Set for underfloor weighing consisting of: platform handle, hook</t>
  </si>
  <si>
    <t>Personal floor scale, with stand and height rod</t>
  </si>
  <si>
    <t>MCB 300K100M</t>
  </si>
  <si>
    <t>CME 6000-1</t>
  </si>
  <si>
    <t>CPB 15K5M</t>
  </si>
  <si>
    <t>EMB 1200-1</t>
  </si>
  <si>
    <t>EMB 200-2</t>
  </si>
  <si>
    <t>EMB 2200-0</t>
  </si>
  <si>
    <t>EMB 5.2K1</t>
  </si>
  <si>
    <t>EMB 5.2K5</t>
  </si>
  <si>
    <t>CCS 150K0.1</t>
  </si>
  <si>
    <t>CCS 150K0.1L</t>
  </si>
  <si>
    <t>CCS 300K0.1</t>
  </si>
  <si>
    <t>CCS 30K0.1</t>
  </si>
  <si>
    <t>CCS 60K0.1</t>
  </si>
  <si>
    <t>CCS 60K0.1L</t>
  </si>
  <si>
    <t>CDEE 35K0.01</t>
  </si>
  <si>
    <t>CDEE 35K0.01L</t>
  </si>
  <si>
    <t>DS 10K0.1S</t>
  </si>
  <si>
    <t>DS 30K0.1L</t>
  </si>
  <si>
    <t>DS 36K0.2L</t>
  </si>
  <si>
    <t>DS 5K0.05S</t>
  </si>
  <si>
    <t>EW 6200-2NM</t>
  </si>
  <si>
    <t>EW 620-3NM</t>
  </si>
  <si>
    <t>EW 820-2NM</t>
  </si>
  <si>
    <t>ITB-A02</t>
  </si>
  <si>
    <t>KB 120-3N</t>
  </si>
  <si>
    <t>KB 6500-1NM</t>
  </si>
  <si>
    <t>KB 650-2NM</t>
  </si>
  <si>
    <t>KFP 150V20LM</t>
  </si>
  <si>
    <t>KFP 150V20M</t>
  </si>
  <si>
    <t>KFP 15V20M</t>
  </si>
  <si>
    <t>KFP 300V20M</t>
  </si>
  <si>
    <t>Pedal brake for VHB, VHS</t>
  </si>
  <si>
    <t>WTB-A01</t>
  </si>
  <si>
    <t>WTB-A02</t>
  </si>
  <si>
    <t>WTB-A03</t>
  </si>
  <si>
    <t>WTB-A04</t>
  </si>
  <si>
    <t>Mains adapter UK</t>
  </si>
  <si>
    <t>Mains adapter US</t>
  </si>
  <si>
    <t>Mains adapter AU</t>
  </si>
  <si>
    <t>YKL-A01</t>
  </si>
  <si>
    <t>YKL-A02</t>
  </si>
  <si>
    <t>YKL-A03</t>
  </si>
  <si>
    <t>YKL-A04</t>
  </si>
  <si>
    <t>Ethernet interface</t>
  </si>
  <si>
    <t>10,00000; 20,00000</t>
  </si>
  <si>
    <t>20,00000; 50,00000</t>
  </si>
  <si>
    <t>50,00000; 100,00000</t>
  </si>
  <si>
    <t>130 x 130</t>
  </si>
  <si>
    <t>150 x 170</t>
  </si>
  <si>
    <t>160 x 200</t>
  </si>
  <si>
    <t>180 x 160</t>
  </si>
  <si>
    <t>172 x 142</t>
  </si>
  <si>
    <t>FCB 24K2</t>
  </si>
  <si>
    <t>FCB 30K1</t>
  </si>
  <si>
    <t>FCB 3K0.1</t>
  </si>
  <si>
    <t>FCB 6K0.02B</t>
  </si>
  <si>
    <t>FCB 8K0.1</t>
  </si>
  <si>
    <t>FCE 15K5</t>
  </si>
  <si>
    <t>FCE 30K10</t>
  </si>
  <si>
    <t>FCE 30K10L</t>
  </si>
  <si>
    <t>FCE 3K1</t>
  </si>
  <si>
    <t>FCE 60K20</t>
  </si>
  <si>
    <t>FCE 6K2</t>
  </si>
  <si>
    <t>340  x  450  x  90</t>
  </si>
  <si>
    <t xml:space="preserve">315 x 305 </t>
  </si>
  <si>
    <t xml:space="preserve">522 x 403 </t>
  </si>
  <si>
    <t xml:space="preserve">510 x 405 </t>
  </si>
  <si>
    <t xml:space="preserve">650 x 500 </t>
  </si>
  <si>
    <t>315 x 305 x 85</t>
  </si>
  <si>
    <t>522 x 408 x 125</t>
  </si>
  <si>
    <t>275 x 225</t>
  </si>
  <si>
    <t>300 x 210</t>
  </si>
  <si>
    <t>300 x 225</t>
  </si>
  <si>
    <t>400 x 300</t>
  </si>
  <si>
    <t>215 x 215</t>
  </si>
  <si>
    <t>128 x 128</t>
  </si>
  <si>
    <t>550  x  550  x  62</t>
  </si>
  <si>
    <t>Hook for underfloor weighing</t>
  </si>
  <si>
    <t>572-926</t>
  </si>
  <si>
    <t>572-A02</t>
  </si>
  <si>
    <t>572-A05</t>
  </si>
  <si>
    <t>Interface cable, balance - PC FCB, PCB, NDE, FKB-A, 440, 572, 573, CB, DE, DS, KB, ITB - ITT, FTB, FTC</t>
  </si>
  <si>
    <t>Protective working cover over key pad and casing</t>
  </si>
  <si>
    <t>Glass draught guard with sliding doors for KERN 572-31</t>
  </si>
  <si>
    <t>ABS-A02</t>
  </si>
  <si>
    <t>Pallet truck scale with integrated printer &amp; rechargeable battery pack</t>
  </si>
  <si>
    <t>HCB 100K200</t>
  </si>
  <si>
    <t>Pallet truck scale with integrated printer</t>
  </si>
  <si>
    <t>Entry-level pallet truck scale</t>
  </si>
  <si>
    <t>Ionisation blower</t>
  </si>
  <si>
    <t>Standard printer</t>
  </si>
  <si>
    <t>Second display device</t>
  </si>
  <si>
    <t>Label printer</t>
  </si>
  <si>
    <t>Statistics printer</t>
  </si>
  <si>
    <t>Weighing table</t>
  </si>
  <si>
    <t>Precision balance, with type approval</t>
  </si>
  <si>
    <t>Counting scale, with type approval</t>
  </si>
  <si>
    <t>Platform scale, with type approval</t>
  </si>
  <si>
    <t>Bench scale, with type approval</t>
  </si>
  <si>
    <t>Floor scale, with type approval</t>
  </si>
  <si>
    <t>Drive-through-scale, with type approval</t>
  </si>
  <si>
    <t>Analytical balance, with type approval</t>
  </si>
  <si>
    <t>ITS 60K10DLIPM</t>
  </si>
  <si>
    <t>ITS 60K10DXLIPM</t>
  </si>
  <si>
    <t>IFB 6K1DM</t>
  </si>
  <si>
    <t>IFB 15K2DLM</t>
  </si>
  <si>
    <t>IFB 15K2DM</t>
  </si>
  <si>
    <t>IFB 30K5DM</t>
  </si>
  <si>
    <t>IFB 60K10DLM</t>
  </si>
  <si>
    <t>Verification for electronical balances class II, &gt; 5 kg - 50 kg</t>
  </si>
  <si>
    <t>Verification for electronical balances class II, &gt; 50 kg - 350 kg</t>
  </si>
  <si>
    <t>Verification for electronical balances class II, III, &lt; 5 kg</t>
  </si>
  <si>
    <t>Verification for electronical balances class II, III, &gt; 5 kg - 50 kg</t>
  </si>
  <si>
    <t>Verification for electronical balances class II, III, &gt; 50 kg - 350 kg</t>
  </si>
  <si>
    <t>KB 10000-1N</t>
  </si>
  <si>
    <t>KB 10K0.05N</t>
  </si>
  <si>
    <t>KB 1200-2N</t>
  </si>
  <si>
    <t>KB 2000-2N</t>
  </si>
  <si>
    <t>MPB 300K100</t>
  </si>
  <si>
    <t>Stainless steel</t>
  </si>
  <si>
    <t>MBB 15K2DM</t>
  </si>
  <si>
    <t>MBB 20K5</t>
  </si>
  <si>
    <t>Personal floor scale, with type approval</t>
  </si>
  <si>
    <t>CME 1000-2</t>
  </si>
  <si>
    <t>CME 100-3</t>
  </si>
  <si>
    <t>CME 3000-1</t>
  </si>
  <si>
    <t>CME 300-2</t>
  </si>
  <si>
    <t>Verification for electronical balances class III, &gt; 50 kg - 350 kg</t>
  </si>
  <si>
    <t>UFB 1.5T0.5M</t>
  </si>
  <si>
    <t>UFB 600K200M</t>
  </si>
  <si>
    <t>Pallet scale, with type approval</t>
  </si>
  <si>
    <t>UFN 600K200IPM</t>
  </si>
  <si>
    <t>UFN 1.5T0.5IPM</t>
  </si>
  <si>
    <t>1100 x 1300</t>
  </si>
  <si>
    <t>840 x 1190</t>
  </si>
  <si>
    <t>VHM 2T2M</t>
  </si>
  <si>
    <t>Pallet truck scale, with type approval</t>
  </si>
  <si>
    <t>FKB 8K0.1M</t>
  </si>
  <si>
    <t>Personal floor scale, with height rod</t>
  </si>
  <si>
    <t>EG 4200-2NM</t>
  </si>
  <si>
    <t>EG 420-3NM</t>
  </si>
  <si>
    <t>EG 620-3NM</t>
  </si>
  <si>
    <t>EMB 1000-2</t>
  </si>
  <si>
    <t>573-46NM</t>
  </si>
  <si>
    <t>AES-A01</t>
  </si>
  <si>
    <t>RPB 15K5HNM</t>
  </si>
  <si>
    <t>EW 1500-2M</t>
  </si>
  <si>
    <t>EW 150-3M</t>
  </si>
  <si>
    <t>EW 2200-2NM</t>
  </si>
  <si>
    <t>EW 220-3NM</t>
  </si>
  <si>
    <t>EW 3000-2M</t>
  </si>
  <si>
    <t>EW 4200-2NM</t>
  </si>
  <si>
    <t>EW 420-3NM</t>
  </si>
  <si>
    <t>EW 6000-1M</t>
  </si>
  <si>
    <t>EW 600-2M</t>
  </si>
  <si>
    <t>EWB 1200-1M</t>
  </si>
  <si>
    <t>RPB 30K10HNM</t>
  </si>
  <si>
    <t>RPB 30K10NM</t>
  </si>
  <si>
    <t>RPB 6K2HNM</t>
  </si>
  <si>
    <t>RXB 15K5HM</t>
  </si>
  <si>
    <t>RXB 15K5M</t>
  </si>
  <si>
    <t>RXB 30K10HM</t>
  </si>
  <si>
    <t>RXB 30K10M</t>
  </si>
  <si>
    <t>RXB 3K1HM</t>
  </si>
  <si>
    <t>RXB 3K1M</t>
  </si>
  <si>
    <t>RXB 6K2HM</t>
  </si>
  <si>
    <t>RXB 6K2M</t>
  </si>
  <si>
    <t>TCB 200-1</t>
  </si>
  <si>
    <t>KFP 30V20M</t>
  </si>
  <si>
    <t>KFP 60V20LM</t>
  </si>
  <si>
    <t>KFP 60V20M</t>
  </si>
  <si>
    <t>KFP 6V20LM</t>
  </si>
  <si>
    <t>KFP 6V20M</t>
  </si>
  <si>
    <t>EOB 60K50N</t>
  </si>
  <si>
    <t>FKB 15K0.1M</t>
  </si>
  <si>
    <t>FKB 65K1M</t>
  </si>
  <si>
    <t>EOB 6K2M</t>
  </si>
  <si>
    <t>EOE 150K100</t>
  </si>
  <si>
    <t>EOE 15K10</t>
  </si>
  <si>
    <t>EOE 35K20</t>
  </si>
  <si>
    <t>EOE 60K50</t>
  </si>
  <si>
    <t>EOL 120K200</t>
  </si>
  <si>
    <t>EOL 60K100</t>
  </si>
  <si>
    <t>EW 12000-1NM</t>
  </si>
  <si>
    <t>EWB 220-2M</t>
  </si>
  <si>
    <t>EWB 620-2M</t>
  </si>
  <si>
    <t>FCB 12K0.05B</t>
  </si>
  <si>
    <t>FCB 12K0.1B</t>
  </si>
  <si>
    <t>FCB 12K1</t>
  </si>
  <si>
    <t>FCB 15K5</t>
  </si>
  <si>
    <t>FCB 24K0.1B</t>
  </si>
  <si>
    <t>FCB 24K0.2B</t>
  </si>
  <si>
    <t>FCB 24K10</t>
  </si>
  <si>
    <t>Hanging Scales / Crane Scales</t>
  </si>
  <si>
    <t>Mobile Scales</t>
  </si>
  <si>
    <t>Platform Scales</t>
  </si>
  <si>
    <t>Price computing Scales</t>
  </si>
  <si>
    <t>Counting Systems</t>
  </si>
  <si>
    <t>Counting Scales</t>
  </si>
  <si>
    <t>Medical Scales</t>
  </si>
  <si>
    <t>Baby Scales</t>
  </si>
  <si>
    <t>Adiposity Scales</t>
  </si>
  <si>
    <t>950-116</t>
  </si>
  <si>
    <t>950-117</t>
  </si>
  <si>
    <t>950-118</t>
  </si>
  <si>
    <t>Stainless steel hanging scale</t>
  </si>
  <si>
    <t>DS 100K2TM</t>
  </si>
  <si>
    <t>20.000; 50.000; 100.000</t>
  </si>
  <si>
    <t>2,00000; 5,00000; 10,00000</t>
  </si>
  <si>
    <t>DS 65K1M</t>
  </si>
  <si>
    <t>450 x 350</t>
  </si>
  <si>
    <t>308 x 318</t>
  </si>
  <si>
    <t>EMB 2000-2</t>
  </si>
  <si>
    <t>EMB 6000-1</t>
  </si>
  <si>
    <t>BFB 1.5T0.5M</t>
  </si>
  <si>
    <t>Bathroom Scales</t>
  </si>
  <si>
    <t>Body Fat Scales</t>
  </si>
  <si>
    <t>Personal Scales</t>
  </si>
  <si>
    <t>1 N</t>
  </si>
  <si>
    <t>0,02 N</t>
  </si>
  <si>
    <t>0,05 N</t>
  </si>
  <si>
    <t>0,1 N</t>
  </si>
  <si>
    <t>0,2 N</t>
  </si>
  <si>
    <t>0,5 N</t>
  </si>
  <si>
    <t>100 N</t>
  </si>
  <si>
    <t>2 N</t>
  </si>
  <si>
    <t>200 N</t>
  </si>
  <si>
    <t>500 N</t>
  </si>
  <si>
    <t>5 N</t>
  </si>
  <si>
    <t>CH 15K20</t>
  </si>
  <si>
    <t>MTS 300K100M</t>
  </si>
  <si>
    <t>MWS 300K100M</t>
  </si>
  <si>
    <t>MXS 300K100</t>
  </si>
  <si>
    <t>MXS 300K100M</t>
  </si>
  <si>
    <t>ITB 6K0.2IP</t>
  </si>
  <si>
    <t>ITB 6K1DIPM</t>
  </si>
  <si>
    <t>PBJ 420-3M</t>
  </si>
  <si>
    <t>PBJ 620-3M</t>
  </si>
  <si>
    <t>PBS 8200-1M</t>
  </si>
  <si>
    <t>PBS 4200-2M</t>
  </si>
  <si>
    <t>PBS 420-3M</t>
  </si>
  <si>
    <t>PBS 6200-2M</t>
  </si>
  <si>
    <t>PBS 620-3M</t>
  </si>
  <si>
    <t>PCB 10000-1</t>
  </si>
  <si>
    <t>PCB 1000-1</t>
  </si>
  <si>
    <t>PCB 1000-2</t>
  </si>
  <si>
    <t>PCB 100-3</t>
  </si>
  <si>
    <t>Price computing scale, with type approval</t>
  </si>
  <si>
    <t>Baby scale</t>
  </si>
  <si>
    <t>ITS 60K2LIP</t>
  </si>
  <si>
    <t>ITS 60K2XLIP</t>
  </si>
  <si>
    <t>ITS 6K0.2IP</t>
  </si>
  <si>
    <t>ITS 6K1DIPM</t>
  </si>
  <si>
    <t>ITT 150K20DIPM</t>
  </si>
  <si>
    <t>ITT 150K20DLIPM</t>
  </si>
  <si>
    <t>ITT 150K5IP</t>
  </si>
  <si>
    <t>ITT 150K5LIP</t>
  </si>
  <si>
    <t>ITT 15K0.5IP</t>
  </si>
  <si>
    <t>ITT 15K2DIPM</t>
  </si>
  <si>
    <t>ITT 300K10IP</t>
  </si>
  <si>
    <t>ITT 300K50DIPM</t>
  </si>
  <si>
    <t>ITT 35K1IP</t>
  </si>
  <si>
    <t>ITT 35K5DIPM</t>
  </si>
  <si>
    <t>ITT 600K100DIPM</t>
  </si>
  <si>
    <t>ITT 600K20IP</t>
  </si>
  <si>
    <t>ITT 60K10DLIPM</t>
  </si>
  <si>
    <t>ITT 60K10DXLIPM</t>
  </si>
  <si>
    <t>ITT 60K2LIP</t>
  </si>
  <si>
    <t>ITT 60K2XLIP</t>
  </si>
  <si>
    <t>ITT 6K0.2IP</t>
  </si>
  <si>
    <t>CKE 65K0.2</t>
  </si>
  <si>
    <t>CKE 65K0.5</t>
  </si>
  <si>
    <t>CKE 8K0.05</t>
  </si>
  <si>
    <t>CM 150-1N</t>
  </si>
  <si>
    <t>500 gn</t>
  </si>
  <si>
    <t>10 ct</t>
  </si>
  <si>
    <t>0,01 ct</t>
  </si>
  <si>
    <t>0,01 gn</t>
  </si>
  <si>
    <t>CM 1K1N</t>
  </si>
  <si>
    <t>CM 320-1N</t>
  </si>
  <si>
    <t>CM 500-GN1</t>
  </si>
  <si>
    <t>CM 50-C2N</t>
  </si>
  <si>
    <t>CM 60-2N</t>
  </si>
  <si>
    <t>DS 30K0.1</t>
  </si>
  <si>
    <t>DS 36K0.2</t>
  </si>
  <si>
    <t>DS 60K0.2</t>
  </si>
  <si>
    <t>DS 65K0.5</t>
  </si>
  <si>
    <t>DS 8K0.05</t>
  </si>
  <si>
    <t>ECB 10K10</t>
  </si>
  <si>
    <t>ECB 20K20</t>
  </si>
  <si>
    <t>ECB 50K50</t>
  </si>
  <si>
    <t>ECE 10K10</t>
  </si>
  <si>
    <t>VHB 2T1</t>
  </si>
  <si>
    <t>VHS 2T1</t>
  </si>
  <si>
    <t>VHT 2T0.2T</t>
  </si>
  <si>
    <t>WTB 1.5K0.2IP</t>
  </si>
  <si>
    <t>WTB 1.5K0.5IPM</t>
  </si>
  <si>
    <t>WTB 15K2IP</t>
  </si>
  <si>
    <t>WTB 15K5IPM</t>
  </si>
  <si>
    <t>WTB 3K0.5IP</t>
  </si>
  <si>
    <t>WTB 3K1IPM</t>
  </si>
  <si>
    <t>WTB 6K1IP</t>
  </si>
  <si>
    <t>WTB 6K2IPM</t>
  </si>
  <si>
    <t>281-101</t>
  </si>
  <si>
    <t>281-151</t>
  </si>
  <si>
    <t>281-301</t>
  </si>
  <si>
    <t>281-451</t>
  </si>
  <si>
    <t>281-752</t>
  </si>
  <si>
    <t>283-422</t>
  </si>
  <si>
    <t>284-601</t>
  </si>
  <si>
    <t>285-052</t>
  </si>
  <si>
    <t>285-102</t>
  </si>
  <si>
    <t>285-502</t>
  </si>
  <si>
    <t>Pan beam, approx .400 g, height 390 mm</t>
    <phoneticPr fontId="0" type="noConversion"/>
  </si>
  <si>
    <t>CKE 6K0.02</t>
  </si>
  <si>
    <t>ITB 150K20DIPM</t>
  </si>
  <si>
    <t>ITB 150K20DLIPM</t>
  </si>
  <si>
    <t>ITB 150K5IP</t>
  </si>
  <si>
    <t>ITB 150K5LIP</t>
  </si>
  <si>
    <t>ITB 15K0.5IP</t>
  </si>
  <si>
    <t>ITB 15K2DIPM</t>
  </si>
  <si>
    <t>ITB 300K10IP</t>
  </si>
  <si>
    <t>ITB 300K50DIPM</t>
  </si>
  <si>
    <t>ITB 35K1IP</t>
  </si>
  <si>
    <t>ITB 35K5DIPM</t>
  </si>
  <si>
    <t>ITB 600K100DIPM</t>
  </si>
  <si>
    <t>ITB 600K20IP</t>
  </si>
  <si>
    <t>ITB 60K10DLIPM</t>
  </si>
  <si>
    <t>ITB 60K10DXLIPM</t>
  </si>
  <si>
    <t>ITB 60K2LIP</t>
  </si>
  <si>
    <t>ITB 60K2XLIP</t>
  </si>
  <si>
    <t>FKB 15K1A</t>
  </si>
  <si>
    <t>FKB 16K0.05</t>
  </si>
  <si>
    <t>FKB 16K0.1</t>
  </si>
  <si>
    <t>Density determination kit for series KERN AES/AEJ</t>
  </si>
  <si>
    <t>MBB-A02</t>
  </si>
  <si>
    <t>MPS-A06</t>
  </si>
  <si>
    <t>MPS-A07</t>
  </si>
  <si>
    <t>MPS-A08</t>
  </si>
  <si>
    <t>MWS-A01</t>
  </si>
  <si>
    <t>NDE-A05</t>
  </si>
  <si>
    <t>NDE-A06</t>
  </si>
  <si>
    <t>PCB-A01</t>
  </si>
  <si>
    <t>PES-A01</t>
  </si>
  <si>
    <t>PR-A16</t>
  </si>
  <si>
    <t>FKB 6K0.02</t>
  </si>
  <si>
    <t>FKB 8K0.05</t>
  </si>
  <si>
    <t>FKB 8K0.1A</t>
  </si>
  <si>
    <t>Description</t>
  </si>
  <si>
    <t>Spring Balances</t>
  </si>
  <si>
    <t>Picture</t>
  </si>
  <si>
    <t>Precision Balances</t>
  </si>
  <si>
    <t>Analytical Balances</t>
  </si>
  <si>
    <t>Moisture Analyzers</t>
  </si>
  <si>
    <t>963-101</t>
  </si>
  <si>
    <t>963-102</t>
  </si>
  <si>
    <t>Platform scale</t>
  </si>
  <si>
    <t>Bench scale</t>
  </si>
  <si>
    <t>Terminal mount for serie KERN ITx</t>
  </si>
  <si>
    <t>Display device</t>
  </si>
  <si>
    <t>Moisture analyzer</t>
  </si>
  <si>
    <t>Wall mount for Display device for series KERN NDE</t>
  </si>
  <si>
    <t>Display device mount for series KERN NDE</t>
  </si>
  <si>
    <t>Internal rechargeable battery pack EURO for series KERN PES/PEJ</t>
  </si>
  <si>
    <t>CCD-barcode for Smart-Box (KERN PRS/PRJ)</t>
  </si>
  <si>
    <t>0,01 N</t>
  </si>
  <si>
    <t>50 N</t>
  </si>
  <si>
    <t>25 N</t>
  </si>
  <si>
    <t>10 N</t>
  </si>
  <si>
    <t>6 N</t>
  </si>
  <si>
    <t>3 N</t>
  </si>
  <si>
    <t>Pallet truck scale</t>
  </si>
  <si>
    <t>CDE 60K2</t>
  </si>
  <si>
    <t>CDE 60K2L</t>
  </si>
  <si>
    <t>CDEE 150K0.1</t>
  </si>
  <si>
    <t>CDEE 150K0.1L</t>
  </si>
  <si>
    <t>CDE 35K1</t>
  </si>
  <si>
    <t>CDE 35K1L</t>
  </si>
  <si>
    <t>Platform</t>
    <phoneticPr fontId="0" type="noConversion"/>
  </si>
  <si>
    <t>ITS 150K20DIPM</t>
  </si>
  <si>
    <t>ABS 120-4</t>
  </si>
  <si>
    <t>ABS 220-4</t>
  </si>
  <si>
    <t>ABS 80-4</t>
  </si>
  <si>
    <t>ABT 120-4M</t>
  </si>
  <si>
    <t>ABT 120-5DM</t>
  </si>
  <si>
    <t>ABT 220-4M</t>
  </si>
  <si>
    <t>ABT 220-5DM</t>
  </si>
  <si>
    <t>ABT 320-4M</t>
  </si>
  <si>
    <t>AEJ 120-4M</t>
  </si>
  <si>
    <t>AEJ 220-4M</t>
  </si>
  <si>
    <t>PCB 2000-1</t>
  </si>
  <si>
    <t>Baby scale, with type approval</t>
  </si>
  <si>
    <t>Sturdy transport case for personal scale KERN MPB 300K100, MPS 200K100M</t>
  </si>
  <si>
    <t>MPB 300K100P</t>
  </si>
  <si>
    <t>MPP 200K100M</t>
  </si>
  <si>
    <t>MPP 200K100PM</t>
  </si>
  <si>
    <t>MPS 200K100M</t>
  </si>
  <si>
    <t>MPS 200K100PM</t>
  </si>
  <si>
    <t>MTP 220K100M</t>
  </si>
  <si>
    <t>CH 50K100</t>
  </si>
  <si>
    <t>CH 50K50</t>
  </si>
  <si>
    <t>CKE 16K0.05</t>
  </si>
  <si>
    <t>CKE 16K0.1</t>
  </si>
  <si>
    <t>CKE 36K0.1</t>
  </si>
  <si>
    <t>DS 150K1</t>
  </si>
  <si>
    <t>DS 16K0.1</t>
  </si>
  <si>
    <t>DS 20K0.1</t>
  </si>
  <si>
    <t>FOB 15K1L</t>
  </si>
  <si>
    <t>FOB 15K5LM</t>
  </si>
  <si>
    <t>FOB 30K10LM</t>
  </si>
  <si>
    <t>FOB 30K2L</t>
  </si>
  <si>
    <t>FOB 6K2LM</t>
  </si>
  <si>
    <t>FOB 7.5K0.5L</t>
  </si>
  <si>
    <t>FTB 15K2DLM</t>
  </si>
  <si>
    <t>ECE 20K20</t>
  </si>
  <si>
    <t>ECE 50K50</t>
  </si>
  <si>
    <t>EG 2200-2NM</t>
  </si>
  <si>
    <t>PEJ 4200-2M</t>
  </si>
  <si>
    <t>PEJ 420-3M</t>
  </si>
  <si>
    <t>PEJ 620-3M</t>
  </si>
  <si>
    <t>PES 15000-1M</t>
  </si>
  <si>
    <t>PES 2200-2M</t>
  </si>
  <si>
    <t>PES 220-3M</t>
  </si>
  <si>
    <t>PES 31000-1M</t>
  </si>
  <si>
    <t>PES 4200-2M</t>
  </si>
  <si>
    <t>PES 420-3M</t>
  </si>
  <si>
    <t>PES 6200-2M</t>
  </si>
  <si>
    <t>PES 620-3M</t>
  </si>
  <si>
    <t>PES 8200-1M</t>
  </si>
  <si>
    <t>PFB 1200-2</t>
  </si>
  <si>
    <t>PFB 120-3</t>
  </si>
  <si>
    <t>PFB 6000-1</t>
  </si>
  <si>
    <t>PLS 1200-3A</t>
  </si>
  <si>
    <t>PLS 1200-3DA</t>
  </si>
  <si>
    <t>PLS 3100-2F</t>
  </si>
  <si>
    <t>PLS 310-3F</t>
  </si>
  <si>
    <t>PLS 4200-2A</t>
  </si>
  <si>
    <t>283-602</t>
  </si>
  <si>
    <t>PRS 12200-1N</t>
  </si>
  <si>
    <t>Pallet scale</t>
    <phoneticPr fontId="0" type="noConversion"/>
  </si>
  <si>
    <t>Tare pan, approx. 300 g, diametre 290 mm</t>
    <phoneticPr fontId="0" type="noConversion"/>
  </si>
  <si>
    <t>Verification Medical Scales</t>
    <phoneticPr fontId="0" type="noConversion"/>
  </si>
  <si>
    <t>PCB 6000-0</t>
  </si>
  <si>
    <t>PCB 6000-1</t>
  </si>
  <si>
    <t>PEJ 2200-2M</t>
  </si>
  <si>
    <t>DS 100K0.5</t>
  </si>
  <si>
    <t>KMN-TM</t>
  </si>
  <si>
    <t>KME-TM</t>
  </si>
  <si>
    <t>572-43</t>
  </si>
  <si>
    <t>CDEE 60K0.01</t>
  </si>
  <si>
    <t>CDEE 60K0.01L</t>
  </si>
  <si>
    <t>CWS 15K2</t>
  </si>
  <si>
    <t>FCB 6K0.5</t>
  </si>
  <si>
    <t>NDE 15K5IP</t>
  </si>
  <si>
    <t>PBJ 4200-2M</t>
  </si>
  <si>
    <t>YKB-01N</t>
  </si>
  <si>
    <t>Model</t>
  </si>
  <si>
    <t>DS 3K0.01S</t>
  </si>
  <si>
    <t>FKB 30K1A</t>
  </si>
  <si>
    <t>FKB 30K5DA</t>
  </si>
  <si>
    <t>FKB 36K0.1</t>
  </si>
  <si>
    <t>FKB 36K0.2</t>
  </si>
  <si>
    <t>FKB 60K10DA</t>
  </si>
  <si>
    <t>FKB 60K5A</t>
  </si>
  <si>
    <t>FKB 65K0.2</t>
  </si>
  <si>
    <t>FKB 65K0.5</t>
  </si>
  <si>
    <t>FKB 65K1A</t>
  </si>
  <si>
    <t>TEE 150-1</t>
  </si>
  <si>
    <t>Spring balance</t>
  </si>
  <si>
    <t>FKB 15K0.5A</t>
  </si>
  <si>
    <t>TCE 200-1</t>
  </si>
  <si>
    <t>TEB 200-1</t>
  </si>
  <si>
    <t>YBI-01</t>
  </si>
  <si>
    <t>YKL-01</t>
  </si>
  <si>
    <t>YPS-01</t>
  </si>
  <si>
    <t>950-127</t>
  </si>
  <si>
    <t>950-128</t>
  </si>
  <si>
    <t>950-129</t>
  </si>
  <si>
    <t>950-130</t>
  </si>
  <si>
    <t>950-131</t>
  </si>
  <si>
    <t>950-132</t>
  </si>
  <si>
    <t>963-127</t>
  </si>
  <si>
    <t>963-128</t>
  </si>
  <si>
    <t>963-129</t>
  </si>
  <si>
    <t>963-130</t>
  </si>
  <si>
    <t>963-131</t>
  </si>
  <si>
    <t>963-132</t>
  </si>
  <si>
    <t>950-101</t>
  </si>
  <si>
    <t>950-102</t>
  </si>
  <si>
    <t>573-34NM</t>
  </si>
  <si>
    <t>80</t>
  </si>
  <si>
    <t>KB 2400-2N</t>
  </si>
  <si>
    <t>KB 240-3N</t>
  </si>
  <si>
    <t>KB 3600-2N</t>
  </si>
  <si>
    <t>KB 360-3N</t>
  </si>
  <si>
    <t>KMB-TM</t>
  </si>
  <si>
    <t>KMS-TM</t>
  </si>
  <si>
    <t>KMT-TM</t>
  </si>
  <si>
    <t>MBE 10K10</t>
  </si>
  <si>
    <t>MCP 220K100M</t>
  </si>
  <si>
    <t>Stainless steel platform scale</t>
  </si>
  <si>
    <t>Pallet scale</t>
  </si>
  <si>
    <t>MFB 150K100</t>
  </si>
  <si>
    <t>MGB 150K100</t>
  </si>
  <si>
    <t>MLB 50-3N</t>
  </si>
  <si>
    <t>CDE 150K5</t>
  </si>
  <si>
    <t>CDE 150K5L</t>
  </si>
  <si>
    <t>Precision balance</t>
  </si>
  <si>
    <t>Analytical balance</t>
  </si>
  <si>
    <t>Floor scale</t>
  </si>
  <si>
    <t>Counting system</t>
  </si>
  <si>
    <t>Counting scale</t>
  </si>
  <si>
    <t>Hanging scale</t>
  </si>
  <si>
    <t>Pocket balance</t>
  </si>
  <si>
    <t>572-33</t>
  </si>
  <si>
    <t>572-35</t>
  </si>
  <si>
    <t>572-37</t>
  </si>
  <si>
    <t>572-39</t>
  </si>
  <si>
    <t>572-45</t>
  </si>
  <si>
    <t>572-49</t>
  </si>
  <si>
    <t>572-55</t>
  </si>
  <si>
    <t>572-57</t>
  </si>
  <si>
    <t>522 x 403 x 85</t>
  </si>
  <si>
    <t>DE 150K5N</t>
  </si>
  <si>
    <t>DE 15K5N</t>
  </si>
  <si>
    <t>DE 240K20NL</t>
  </si>
  <si>
    <t>DE 24K2N</t>
  </si>
  <si>
    <t>DE 36K10NL</t>
  </si>
  <si>
    <t>DE 6K2N</t>
  </si>
  <si>
    <t>Carat pan approx. 300 g, diametre 290 mm</t>
    <phoneticPr fontId="0" type="noConversion"/>
  </si>
  <si>
    <t>PCB 2500-2</t>
  </si>
  <si>
    <t>PCB 250-3</t>
  </si>
  <si>
    <t>Personal scale</t>
  </si>
  <si>
    <t>Chair scale</t>
  </si>
  <si>
    <t>Body fat scale</t>
  </si>
  <si>
    <t>Personal floor scale</t>
  </si>
  <si>
    <t>Carrying case for KERN baby scales</t>
  </si>
  <si>
    <t>Height rod for series KERN MPS, MTS, MWS, MXS</t>
  </si>
  <si>
    <t>Handrail scale</t>
  </si>
  <si>
    <t>Wheelchair platform scale</t>
  </si>
  <si>
    <t>Stand for KERN MWS</t>
  </si>
  <si>
    <t>Adiposity scale</t>
  </si>
  <si>
    <t>Adiposity scale, with type approval</t>
  </si>
  <si>
    <t>UOB 1.5T0.5</t>
  </si>
  <si>
    <t>UOB 600K200</t>
  </si>
  <si>
    <t>Platform, stainless steel</t>
    <phoneticPr fontId="0" type="noConversion"/>
  </si>
  <si>
    <t>Platform scale</t>
    <phoneticPr fontId="0" type="noConversion"/>
  </si>
  <si>
    <t>DE 120K10NL</t>
  </si>
  <si>
    <t>510 x 405 x 100</t>
  </si>
  <si>
    <t>DE 12K1N</t>
  </si>
  <si>
    <t>DE 150K50N</t>
  </si>
  <si>
    <t>FTB 35K5DM</t>
  </si>
  <si>
    <t/>
  </si>
  <si>
    <t>440-33N</t>
  </si>
  <si>
    <t>440-35N</t>
  </si>
  <si>
    <t>440-43N</t>
  </si>
  <si>
    <t>440-45N</t>
  </si>
  <si>
    <t>440-47N</t>
  </si>
  <si>
    <t>440-49N</t>
  </si>
  <si>
    <t>440-51N</t>
  </si>
  <si>
    <t>440-53N</t>
  </si>
  <si>
    <t>572-30</t>
  </si>
  <si>
    <t>572-31</t>
  </si>
  <si>
    <t>572-32</t>
  </si>
  <si>
    <t>PLS 510-3A</t>
  </si>
  <si>
    <t>PLS 6200-2A</t>
  </si>
  <si>
    <t>PLS 6200-2DA</t>
  </si>
  <si>
    <t>PLS 720-3A</t>
  </si>
  <si>
    <t>VHT-A01</t>
  </si>
  <si>
    <t>Exchange Battery Pack</t>
  </si>
  <si>
    <t>AES 120-4</t>
  </si>
  <si>
    <t>AES 220-4</t>
  </si>
  <si>
    <t>BOBP 1.5T1</t>
  </si>
  <si>
    <t>BOBP 300K200</t>
  </si>
  <si>
    <t>BOBP 750K500</t>
  </si>
  <si>
    <t>Notes</t>
  </si>
  <si>
    <t>Capacity</t>
  </si>
  <si>
    <t>Segment: Force Measurement</t>
  </si>
  <si>
    <t>FA 10</t>
  </si>
  <si>
    <t>FA 20</t>
  </si>
  <si>
    <t>FA 30</t>
  </si>
  <si>
    <t>FA 50</t>
  </si>
  <si>
    <t>FA 100</t>
  </si>
  <si>
    <t>FA 200</t>
  </si>
  <si>
    <t>FA 300</t>
  </si>
  <si>
    <t>FA 500</t>
  </si>
  <si>
    <t>FK 10</t>
  </si>
  <si>
    <t>FK 25</t>
  </si>
  <si>
    <t>FK 50</t>
  </si>
  <si>
    <t>FK 100</t>
  </si>
  <si>
    <t>FK 250</t>
  </si>
  <si>
    <t>FK 500</t>
  </si>
  <si>
    <t>FT 50</t>
  </si>
  <si>
    <t>FT 200</t>
  </si>
  <si>
    <t>FH 2</t>
  </si>
  <si>
    <t>FH 5</t>
  </si>
  <si>
    <t>FH 10</t>
  </si>
  <si>
    <t>FH 20</t>
  </si>
  <si>
    <t>FH 50</t>
  </si>
  <si>
    <t>FH 100</t>
  </si>
  <si>
    <t>FH 200</t>
  </si>
  <si>
    <t>FH 500</t>
  </si>
  <si>
    <t>TVE</t>
  </si>
  <si>
    <t>TVL</t>
  </si>
  <si>
    <t>TVP</t>
  </si>
  <si>
    <t>TVP-L</t>
  </si>
  <si>
    <t>THP</t>
  </si>
  <si>
    <t>THM 100N1000</t>
  </si>
  <si>
    <t>THM 500N500</t>
  </si>
  <si>
    <t>THM 1000N250</t>
  </si>
  <si>
    <t>TVO 500N300</t>
  </si>
  <si>
    <t>TVM 5000N240</t>
  </si>
  <si>
    <t>TVM 5000N230N</t>
  </si>
  <si>
    <t>TVM 10KN120N</t>
  </si>
  <si>
    <t>TVM 20KN120N</t>
  </si>
  <si>
    <t>TVM 30KN70N</t>
  </si>
  <si>
    <t>SD 10N70</t>
  </si>
  <si>
    <t>SD 20N70</t>
  </si>
  <si>
    <t>SD 30N70</t>
  </si>
  <si>
    <t>SD 100N100</t>
  </si>
  <si>
    <t>SD 200N100</t>
  </si>
  <si>
    <t>SD 300N100</t>
  </si>
  <si>
    <t>SD 500N100</t>
  </si>
  <si>
    <t>SD 1KN150</t>
  </si>
  <si>
    <t>SD 2KN150</t>
  </si>
  <si>
    <t>SD 5KN150</t>
  </si>
  <si>
    <t>AC 01</t>
  </si>
  <si>
    <t>AC 02</t>
  </si>
  <si>
    <t>AC 03</t>
  </si>
  <si>
    <t>AC 04</t>
  </si>
  <si>
    <t>AC 07</t>
  </si>
  <si>
    <t>AC 08</t>
  </si>
  <si>
    <t>AC 09</t>
  </si>
  <si>
    <t>AC 12</t>
  </si>
  <si>
    <t>AC 13</t>
  </si>
  <si>
    <t>AC 14</t>
  </si>
  <si>
    <t>AC 15</t>
  </si>
  <si>
    <t>AC 16</t>
  </si>
  <si>
    <t>AC 17</t>
  </si>
  <si>
    <t>AC 18</t>
  </si>
  <si>
    <t>AC 19</t>
  </si>
  <si>
    <t>AC 20</t>
  </si>
  <si>
    <t>AC 22</t>
  </si>
  <si>
    <t>AC 31</t>
  </si>
  <si>
    <t>AC 32</t>
  </si>
  <si>
    <t>AC 33</t>
  </si>
  <si>
    <t>TB 10</t>
  </si>
  <si>
    <t>ST 1</t>
  </si>
  <si>
    <t>ST 50</t>
  </si>
  <si>
    <t>ST 500</t>
  </si>
  <si>
    <t>Segment: Length Measurement</t>
  </si>
  <si>
    <t>200 mm</t>
  </si>
  <si>
    <t>300 mm</t>
  </si>
  <si>
    <t>500 mm</t>
  </si>
  <si>
    <t>500 Nm</t>
  </si>
  <si>
    <t>Segment: Thickness Meters (Ultrasonic)</t>
  </si>
  <si>
    <t>225 mm</t>
  </si>
  <si>
    <t>80 mm</t>
  </si>
  <si>
    <t>230 mm</t>
  </si>
  <si>
    <t>Software for TC, TD and TE series</t>
  </si>
  <si>
    <t>F Type: Exchange sensor for coating thickness series TB, TD, TE</t>
  </si>
  <si>
    <t>N Type: Exchange sensor for coating thickness series TB, TD, TE</t>
  </si>
  <si>
    <t>FN Type: Exchange sensor for coating thickness serie TG</t>
  </si>
  <si>
    <t>Calibration Foils - Replacement</t>
  </si>
  <si>
    <t xml:space="preserve">External Sensor: 2.5 MHz ø 14 mm </t>
  </si>
  <si>
    <t>External Sensor: 7 MHz ø 6 mm</t>
  </si>
  <si>
    <t xml:space="preserve">External Sensor: 5 MHz ø 10 mm </t>
  </si>
  <si>
    <t xml:space="preserve">External Sensor: 5 MHz ø 10 mm  90°  </t>
  </si>
  <si>
    <t>ATU-04</t>
  </si>
  <si>
    <t>Software for TU series</t>
  </si>
  <si>
    <t>ATU-05</t>
  </si>
  <si>
    <t>Mini thermal printer</t>
  </si>
  <si>
    <t>ATU-09</t>
  </si>
  <si>
    <t>Segment: Stroboscopes</t>
  </si>
  <si>
    <t>SB 30K0.1</t>
  </si>
  <si>
    <t>SB 40K0.1</t>
  </si>
  <si>
    <t>HBA 100-0</t>
  </si>
  <si>
    <t>100 HA</t>
  </si>
  <si>
    <t>HB0 100-0</t>
  </si>
  <si>
    <t>HBD 100-0</t>
  </si>
  <si>
    <t>100 HD</t>
  </si>
  <si>
    <t>HDA 100-1</t>
  </si>
  <si>
    <t>HD0 100-1</t>
  </si>
  <si>
    <t>HDD 100-1</t>
  </si>
  <si>
    <t>Test stand for shore A, 0</t>
  </si>
  <si>
    <t>TH-D</t>
  </si>
  <si>
    <t>Test stand for shore D</t>
  </si>
  <si>
    <t>TI-A0</t>
  </si>
  <si>
    <t>TI-D</t>
  </si>
  <si>
    <t>AHBA-01</t>
  </si>
  <si>
    <t>Rubber test and calibration blocks - Shore A</t>
  </si>
  <si>
    <t>AHBD-01</t>
  </si>
  <si>
    <t>Rubber test and calibration blocks - Shore D</t>
  </si>
  <si>
    <t>HN-D</t>
  </si>
  <si>
    <t>Pen Type Leeb Hardness Impact Type</t>
  </si>
  <si>
    <t>HMO</t>
  </si>
  <si>
    <t>HMP</t>
  </si>
  <si>
    <t>HMR</t>
  </si>
  <si>
    <t>AHMR D</t>
  </si>
  <si>
    <t>D Sensor</t>
  </si>
  <si>
    <t>AHMR DC</t>
  </si>
  <si>
    <t>DC Sensor</t>
  </si>
  <si>
    <t>AHMR DL</t>
  </si>
  <si>
    <t>DL Sensor</t>
  </si>
  <si>
    <t>AHMR C</t>
  </si>
  <si>
    <t>C Sensor</t>
  </si>
  <si>
    <t>AHMR D+15</t>
  </si>
  <si>
    <t>D+15 Sensor</t>
  </si>
  <si>
    <t>G Sensor</t>
  </si>
  <si>
    <t>AHMR 01</t>
  </si>
  <si>
    <t>Support Rings</t>
  </si>
  <si>
    <t>AHMO D</t>
  </si>
  <si>
    <t>AHMO DC</t>
  </si>
  <si>
    <t>AHMO G</t>
  </si>
  <si>
    <t>AHMO D01</t>
  </si>
  <si>
    <t>D impact body</t>
  </si>
  <si>
    <t>AHMO D02</t>
  </si>
  <si>
    <t>Test block type D / DC 790 HL</t>
  </si>
  <si>
    <t>AHMO D03</t>
  </si>
  <si>
    <t>Test block type D / DC 630 HL</t>
  </si>
  <si>
    <t>AHMO D04</t>
  </si>
  <si>
    <t>Test block type D / DC 530 HL</t>
  </si>
  <si>
    <t>AHMO G01</t>
  </si>
  <si>
    <r>
      <t xml:space="preserve">G hardness block 590 </t>
    </r>
    <r>
      <rPr>
        <sz val="10"/>
        <rFont val="Calibri"/>
        <family val="2"/>
      </rPr>
      <t>±</t>
    </r>
    <r>
      <rPr>
        <sz val="10"/>
        <rFont val="Arial"/>
        <family val="2"/>
      </rPr>
      <t xml:space="preserve"> 40 HL</t>
    </r>
  </si>
  <si>
    <t>AHMO G02</t>
  </si>
  <si>
    <r>
      <t xml:space="preserve">G hardness block 500 </t>
    </r>
    <r>
      <rPr>
        <sz val="10"/>
        <rFont val="Calibri"/>
        <family val="2"/>
      </rPr>
      <t>±</t>
    </r>
    <r>
      <rPr>
        <sz val="10"/>
        <rFont val="Arial"/>
        <family val="2"/>
      </rPr>
      <t xml:space="preserve"> 40 HL</t>
    </r>
  </si>
  <si>
    <t>1000 Leeb</t>
  </si>
  <si>
    <t>Prices exclude VAT and transport</t>
  </si>
  <si>
    <t>SU 130</t>
  </si>
  <si>
    <t>MPT 300K100M</t>
  </si>
  <si>
    <t>281-201</t>
  </si>
  <si>
    <t>281-401</t>
  </si>
  <si>
    <t>281-601</t>
  </si>
  <si>
    <t>283-152</t>
  </si>
  <si>
    <t>283-252</t>
  </si>
  <si>
    <t>283-302</t>
  </si>
  <si>
    <t>283-402</t>
  </si>
  <si>
    <t>283-483</t>
  </si>
  <si>
    <t>283-502</t>
  </si>
  <si>
    <t>283-902</t>
  </si>
  <si>
    <t>285-202</t>
  </si>
  <si>
    <t>285-352</t>
  </si>
  <si>
    <t>440-21A</t>
  </si>
  <si>
    <t>440-35A</t>
  </si>
  <si>
    <t>440-49A</t>
  </si>
  <si>
    <t>ABJ 120-4M</t>
  </si>
  <si>
    <t>ABJ 220-4M</t>
  </si>
  <si>
    <t>ABJ 320-4</t>
  </si>
  <si>
    <t>ABJ 80-4M</t>
  </si>
  <si>
    <t>ACJ 120-4M</t>
  </si>
  <si>
    <t>ACJ 220-4M</t>
  </si>
  <si>
    <t>ACJ 320-4M</t>
  </si>
  <si>
    <t>ACS 120-4</t>
  </si>
  <si>
    <t>ACS 220-4</t>
  </si>
  <si>
    <t>ACS 320-4</t>
  </si>
  <si>
    <t>ACS 80-4</t>
  </si>
  <si>
    <t>ACS-A01</t>
  </si>
  <si>
    <t>BFN 1.5T0.5M</t>
  </si>
  <si>
    <t>BFN-A01</t>
  </si>
  <si>
    <t>BFN-A02</t>
  </si>
  <si>
    <t>CFS 15K0.2</t>
  </si>
  <si>
    <t>CFS 30K0.5</t>
  </si>
  <si>
    <t>CKE 2000-2</t>
  </si>
  <si>
    <t>CKE 3600-2</t>
  </si>
  <si>
    <t>CPB 15K0.2N</t>
  </si>
  <si>
    <t>CPB 15K2DM</t>
  </si>
  <si>
    <t>CPB 30K0.5N</t>
  </si>
  <si>
    <t>CPB 30K5DM</t>
  </si>
  <si>
    <t>CPB 6K0.1N</t>
  </si>
  <si>
    <t>CPB 6K1DM</t>
  </si>
  <si>
    <t>DBS 60-3</t>
  </si>
  <si>
    <t>DBS-A01</t>
  </si>
  <si>
    <t>DBS-A02</t>
  </si>
  <si>
    <t>DLB 160-3A</t>
  </si>
  <si>
    <t>DLB-A01</t>
  </si>
  <si>
    <t>ECB 10K5</t>
  </si>
  <si>
    <t>ECB 20K10</t>
  </si>
  <si>
    <t>ECB 50K20</t>
  </si>
  <si>
    <t>ECE 10K5</t>
  </si>
  <si>
    <t>ECE 20K10</t>
  </si>
  <si>
    <t>ECE 50K20</t>
  </si>
  <si>
    <t>EMB 200-3V</t>
  </si>
  <si>
    <t>EMB 3000-1</t>
  </si>
  <si>
    <t>EOB 150K50</t>
  </si>
  <si>
    <t>EOB 150K50L</t>
  </si>
  <si>
    <t>EOB 150K50XL</t>
  </si>
  <si>
    <t>EOB 15K5</t>
  </si>
  <si>
    <t>EOB 300K100A</t>
  </si>
  <si>
    <t>EOB 300K100L</t>
  </si>
  <si>
    <t>EOB 300K100XL</t>
  </si>
  <si>
    <t>EOB 35K10</t>
  </si>
  <si>
    <t>EOB 60K20</t>
  </si>
  <si>
    <t>EOB 60K20L</t>
  </si>
  <si>
    <t>EOE 150K50L</t>
  </si>
  <si>
    <t>EOE 150K50XL</t>
  </si>
  <si>
    <t>EOE 300K100L</t>
  </si>
  <si>
    <t>EOE 300K100XL</t>
  </si>
  <si>
    <t>EOS 150K50XL</t>
  </si>
  <si>
    <t>EOS 150K50XLF</t>
  </si>
  <si>
    <t>EOS 300K100XL</t>
  </si>
  <si>
    <t>EOS 300K100XLF</t>
  </si>
  <si>
    <t>FFN 15K2IPN</t>
  </si>
  <si>
    <t>FFN 15K5IPM</t>
  </si>
  <si>
    <t>FFN 25K10IPM</t>
  </si>
  <si>
    <t>FFN 25K5IPN</t>
  </si>
  <si>
    <t>FFN 3K0.5IPN</t>
  </si>
  <si>
    <t>FFN 3K1IPM</t>
  </si>
  <si>
    <t>FFN 6K1IPN</t>
  </si>
  <si>
    <t>FFN 6K2IPM</t>
  </si>
  <si>
    <t>FKT 12K0.2</t>
  </si>
  <si>
    <t>FKT 12K2LM</t>
  </si>
  <si>
    <t>FKT 30K0.5L</t>
  </si>
  <si>
    <t>FKT 30K5LM</t>
  </si>
  <si>
    <t>FKT 60K10LM</t>
  </si>
  <si>
    <t>FKT 60K1L</t>
  </si>
  <si>
    <t>FKT 6K0.1</t>
  </si>
  <si>
    <t>FKT 6K1LM</t>
  </si>
  <si>
    <t>FOB 1.5K0.5</t>
  </si>
  <si>
    <t>FOB 1K1M</t>
  </si>
  <si>
    <t>FOB 2K2M</t>
  </si>
  <si>
    <t>FOB 3K1</t>
  </si>
  <si>
    <t>FOB 5K5M</t>
  </si>
  <si>
    <t>FOB 6K2</t>
  </si>
  <si>
    <t>HDB 10K10N</t>
  </si>
  <si>
    <t>HDB 5K5N</t>
  </si>
  <si>
    <t>HUM 1000K500</t>
  </si>
  <si>
    <t>HUM 3000K1000</t>
  </si>
  <si>
    <t>HUS 150K50</t>
  </si>
  <si>
    <t>HUS 300K100</t>
  </si>
  <si>
    <t>HUS 600K200</t>
  </si>
  <si>
    <t>IKT 100K0.5L</t>
  </si>
  <si>
    <t>IKT 120K20LM</t>
  </si>
  <si>
    <t>IKT 120K2L</t>
  </si>
  <si>
    <t>IKT 12K0.2</t>
  </si>
  <si>
    <t>IKT 12K2M</t>
  </si>
  <si>
    <t>IKT 150K2XL</t>
  </si>
  <si>
    <t>IKT 300K5XL</t>
  </si>
  <si>
    <t>IKT 30K0.5</t>
  </si>
  <si>
    <t>IKT 30K5M</t>
  </si>
  <si>
    <t>IKT 60K10LM</t>
  </si>
  <si>
    <t>IKT 60K1L</t>
  </si>
  <si>
    <t>IKT 6K0.1</t>
  </si>
  <si>
    <t>IKT 6K1M</t>
  </si>
  <si>
    <t>KFA 1500V20</t>
  </si>
  <si>
    <t>KFA 3000V20</t>
  </si>
  <si>
    <t>KFU 1500V20M</t>
  </si>
  <si>
    <t>KFU 1500V30M</t>
  </si>
  <si>
    <t>MAP 130K1</t>
  </si>
  <si>
    <t>MAP 40K1</t>
  </si>
  <si>
    <t>MBE 20K10</t>
  </si>
  <si>
    <t>MWS 400K100DM</t>
  </si>
  <si>
    <t>NFB 1.5T0.5LM</t>
  </si>
  <si>
    <t>NFB 1.5T0.5M</t>
  </si>
  <si>
    <t>NFB 600K200LM</t>
  </si>
  <si>
    <t>NFB 600K200M</t>
  </si>
  <si>
    <t>PCD 10K0.1</t>
  </si>
  <si>
    <t>PFB 3000-2</t>
  </si>
  <si>
    <t>PFB 300-3</t>
  </si>
  <si>
    <t>PKP 12K0.05</t>
  </si>
  <si>
    <t>PKP 16K0.1</t>
  </si>
  <si>
    <t>PKP 24K0.1</t>
  </si>
  <si>
    <t>PKP 3000-2</t>
  </si>
  <si>
    <t>PKP 300-3</t>
  </si>
  <si>
    <t>PKP 4200-2</t>
  </si>
  <si>
    <t>PKP 420-3</t>
  </si>
  <si>
    <t>PKS 10K0.1</t>
  </si>
  <si>
    <t>PKS 2000-2</t>
  </si>
  <si>
    <t>PKS 200-3</t>
  </si>
  <si>
    <t>PKS 3600-2</t>
  </si>
  <si>
    <t>PKS 360-3</t>
  </si>
  <si>
    <t>PKT 12K0.05</t>
  </si>
  <si>
    <t>PKT 16K0.1</t>
  </si>
  <si>
    <t>PKT 24K0.1</t>
  </si>
  <si>
    <t>PKT 3000-2</t>
  </si>
  <si>
    <t>PKT 300-3</t>
  </si>
  <si>
    <t>PKT 420-3</t>
  </si>
  <si>
    <t>PLE 4200-2N</t>
  </si>
  <si>
    <t>PLE 420-3N</t>
  </si>
  <si>
    <t>PLE-A06</t>
  </si>
  <si>
    <t>PLS 4200-2F</t>
  </si>
  <si>
    <t>PLS 420-3F</t>
  </si>
  <si>
    <t>PLT 1200-3A</t>
  </si>
  <si>
    <t>PLT 4200-2F</t>
  </si>
  <si>
    <t>PLT 6200-2A</t>
  </si>
  <si>
    <t>PLT 720-3A</t>
  </si>
  <si>
    <t>PRJ 10200-1IP65NM</t>
  </si>
  <si>
    <t>PRJ 10200-1NM</t>
  </si>
  <si>
    <t>RFB 15K5IPM</t>
  </si>
  <si>
    <t>RFB 3K1IPM</t>
  </si>
  <si>
    <t>RFB 6K2IPM</t>
  </si>
  <si>
    <t>RPB 15K2DHM</t>
  </si>
  <si>
    <t>RPB 15K2DM</t>
  </si>
  <si>
    <t>RPB 30K5DHM</t>
  </si>
  <si>
    <t>RPB 30K5DM</t>
  </si>
  <si>
    <t>RPB 6K1DHM</t>
  </si>
  <si>
    <t>RPB 6K1DM</t>
  </si>
  <si>
    <t>SFE 15K5IPM</t>
  </si>
  <si>
    <t>SFE 30K10IPM</t>
  </si>
  <si>
    <t>SFE 60K20IPM</t>
  </si>
  <si>
    <t>UFA 1.5T0.5</t>
  </si>
  <si>
    <t>UFA 3T1</t>
  </si>
  <si>
    <t>VFS 2T1</t>
  </si>
  <si>
    <t>VHE 2T5N</t>
  </si>
  <si>
    <t>Price 2012
(plus VAT)</t>
  </si>
  <si>
    <t>NEW</t>
  </si>
  <si>
    <t>USB Data interface</t>
  </si>
  <si>
    <t>300 x 240 x 100</t>
  </si>
  <si>
    <t>400 x 300 x 128</t>
  </si>
  <si>
    <t>200 x 260</t>
  </si>
  <si>
    <t>1500x1250x80</t>
  </si>
  <si>
    <t>Ascending ramp 1250 x 750 mm</t>
  </si>
  <si>
    <t>Installation frame 1250 x 1500 mm</t>
  </si>
  <si>
    <t>Weighing beams</t>
  </si>
  <si>
    <t>1200 x 120 x 100 each</t>
  </si>
  <si>
    <t>1600 x 1200 x 45</t>
  </si>
  <si>
    <t>1800 x 1400 x 45</t>
  </si>
  <si>
    <t>Weighing beams, IP 67</t>
  </si>
  <si>
    <t>650 x 500 x 142</t>
  </si>
  <si>
    <t>While stocks last</t>
  </si>
  <si>
    <t>3.000 | 6.000</t>
  </si>
  <si>
    <t>1,00000 | 2,00000</t>
  </si>
  <si>
    <t>6.000 | 15.000</t>
  </si>
  <si>
    <t>2,00000 | 5,00000</t>
  </si>
  <si>
    <t>15.000 | 30.000</t>
  </si>
  <si>
    <t>5,00000 | 10,00000</t>
  </si>
  <si>
    <t xml:space="preserve">3.000 | </t>
  </si>
  <si>
    <t>Price changes and product changes are likely in individual cases due to product modifications as well as errors</t>
  </si>
  <si>
    <t>While stocks last, only webshop orde</t>
  </si>
  <si>
    <t>While stocks last, only webshop ordest</t>
  </si>
  <si>
    <t>While stocks last, webshop order only</t>
  </si>
  <si>
    <t>Platform scale with wireless tethered display device</t>
  </si>
  <si>
    <t>Pocket Carat Balance</t>
  </si>
  <si>
    <t>Pocket Grain Balance</t>
  </si>
  <si>
    <t>ALT 160-4B</t>
  </si>
  <si>
    <t>ALT 250-4B</t>
  </si>
  <si>
    <t>SAUTER Article</t>
  </si>
  <si>
    <t>Recommended List Price in €</t>
  </si>
  <si>
    <t>FB 1K</t>
  </si>
  <si>
    <t>FB 2K</t>
  </si>
  <si>
    <t>FB 3K</t>
  </si>
  <si>
    <t>FB 5K</t>
  </si>
  <si>
    <t>FK 1K</t>
  </si>
  <si>
    <t>FT 1K</t>
  </si>
  <si>
    <t>FH 1K</t>
  </si>
  <si>
    <t>FH 2K</t>
  </si>
  <si>
    <t>FH 5K</t>
  </si>
  <si>
    <t>FH 10K</t>
  </si>
  <si>
    <t>FH 20K</t>
  </si>
  <si>
    <t>FH 50K</t>
  </si>
  <si>
    <t>FH 100K</t>
  </si>
  <si>
    <t>FH 200K</t>
  </si>
  <si>
    <t>FH 500K</t>
  </si>
  <si>
    <t>FH 1M</t>
  </si>
  <si>
    <t>FH 20 EXT</t>
  </si>
  <si>
    <t>FH 50 EXT</t>
  </si>
  <si>
    <t>FH 100 EXT</t>
  </si>
  <si>
    <t>FH 200 EXT</t>
  </si>
  <si>
    <t>FH 500 EXT</t>
  </si>
  <si>
    <t>TPE</t>
  </si>
  <si>
    <t>TVM-P 5000N300</t>
  </si>
  <si>
    <t>TVM-P 10KN300</t>
  </si>
  <si>
    <t>TVM-P 20KN300</t>
  </si>
  <si>
    <t>TVM-P 30KN300</t>
  </si>
  <si>
    <t xml:space="preserve">500 mm broad + 400 mm high </t>
  </si>
  <si>
    <t>SD 50N100</t>
  </si>
  <si>
    <t>SD 3KN150</t>
  </si>
  <si>
    <t>Individual external sensors for the FH series</t>
  </si>
  <si>
    <t>AFH 1K</t>
  </si>
  <si>
    <t>AFH 2K</t>
  </si>
  <si>
    <t>AFH 5K</t>
  </si>
  <si>
    <t>AFH 10K</t>
  </si>
  <si>
    <t>AFH 20K</t>
  </si>
  <si>
    <t>AFH 50K</t>
  </si>
  <si>
    <t>AFH 100K</t>
  </si>
  <si>
    <t>AFH 200K</t>
  </si>
  <si>
    <t>AFH 500K</t>
  </si>
  <si>
    <t xml:space="preserve">Segment: Torque </t>
  </si>
  <si>
    <t>LB 200-2</t>
  </si>
  <si>
    <t>LB 300-2</t>
  </si>
  <si>
    <t>LB 500-2</t>
  </si>
  <si>
    <t>LB-A01</t>
  </si>
  <si>
    <t>PC RS 232 Cable</t>
  </si>
  <si>
    <t>LB-A02</t>
  </si>
  <si>
    <t>Attachment to TVM</t>
  </si>
  <si>
    <t>Segment: Coating Thickness Meters</t>
  </si>
  <si>
    <t>Calibration Foils for coating thickness : accuracy &lt; 3%</t>
  </si>
  <si>
    <t>External Sensor: 5 MHz ø 14 mm - 300°C</t>
  </si>
  <si>
    <t>5 Steel standard blocks for ultrasonic measurement: 20, 50, 100,  200, 300 mm ± 0,5 mm in a wooden box</t>
  </si>
  <si>
    <t>Segment: Hardness Meters (Shore)</t>
  </si>
  <si>
    <t>100 HC</t>
  </si>
  <si>
    <t>Longer columns for TH, TI</t>
  </si>
  <si>
    <t xml:space="preserve">Segment: Hardness Meters (Leeb) </t>
  </si>
  <si>
    <t>Leeb Hardness Tester Impact Type D</t>
  </si>
  <si>
    <t>HK-D</t>
  </si>
  <si>
    <t>AHN-02</t>
  </si>
  <si>
    <t>Mini thermal printer (infrared version) for HN-D,HMM / HMO</t>
  </si>
  <si>
    <t>AHN-01</t>
  </si>
  <si>
    <t>PC Software for HMM, HMO, HN-D</t>
  </si>
  <si>
    <t>Segment: Calibration</t>
  </si>
  <si>
    <t>ISO Certificate for ultrasonic standard blocks</t>
  </si>
  <si>
    <t>961-180</t>
  </si>
  <si>
    <t>961-190</t>
  </si>
  <si>
    <t>200,000 lux</t>
  </si>
  <si>
    <t>961-200</t>
  </si>
  <si>
    <t>150 dBA</t>
  </si>
  <si>
    <t>961-210</t>
  </si>
  <si>
    <t>-10 to +50°C</t>
  </si>
  <si>
    <t>SN 100K</t>
  </si>
  <si>
    <t>SO 200K</t>
  </si>
  <si>
    <t xml:space="preserve">Segment: Jewlery </t>
  </si>
  <si>
    <t>JD</t>
  </si>
  <si>
    <t>JD-A01</t>
  </si>
  <si>
    <t>Calibration ring for diamond and moissanite testers</t>
  </si>
  <si>
    <t>JD-A02</t>
  </si>
  <si>
    <t>JE</t>
  </si>
  <si>
    <t>Diamond Moissanite Multitester</t>
  </si>
  <si>
    <t>Wedge grip for tensile tests
with heavy duty jaws made out of plastic</t>
  </si>
  <si>
    <t>Thin film grip for tension, fracture, insert/withdraw, 2 pieces</t>
  </si>
  <si>
    <t>Ball shaped head
tests tensile and pressure strength, 3 pieces</t>
  </si>
  <si>
    <t>ATVM 02</t>
  </si>
  <si>
    <t>Plexiglass protection housing</t>
  </si>
  <si>
    <t>Pin vice for tension, fracture, insert/withdraw force measurement, 2 pieces</t>
  </si>
  <si>
    <t>High capacity test wheel attachment</t>
  </si>
  <si>
    <t>Pressure disc
for tensile tests, (e.g. plastics), Ø 49 mm, 2 pieces</t>
  </si>
  <si>
    <t>FA 500G</t>
  </si>
  <si>
    <t>Tombstone Tester</t>
  </si>
  <si>
    <t>AFH 200K-1</t>
  </si>
  <si>
    <t>Tension Grip</t>
  </si>
  <si>
    <t>AFH 200K-2</t>
  </si>
  <si>
    <t>Connection Ring</t>
  </si>
  <si>
    <t>AFH 200K-3</t>
  </si>
  <si>
    <t>Compression piece</t>
  </si>
  <si>
    <t>AFH 500K-1</t>
  </si>
  <si>
    <t>AFH 500K-2</t>
  </si>
  <si>
    <t>AFH 500K-3</t>
  </si>
  <si>
    <t>AFH 1M-1</t>
  </si>
  <si>
    <t>AFH 1M-2</t>
  </si>
  <si>
    <t>AFH 1M-3</t>
  </si>
  <si>
    <t>TVM 5000N230XL</t>
  </si>
  <si>
    <t>Special Box</t>
  </si>
  <si>
    <t>AFH FAST</t>
  </si>
  <si>
    <t>Software</t>
  </si>
  <si>
    <t>AFH 02</t>
  </si>
  <si>
    <t>Analog Output</t>
  </si>
  <si>
    <t>Doortester</t>
  </si>
  <si>
    <t>AFH 03</t>
  </si>
  <si>
    <t>AFH 04</t>
  </si>
  <si>
    <t>Handle FH EXT sensor</t>
  </si>
  <si>
    <t>AFH 05</t>
  </si>
  <si>
    <t>Handle bar FH 1K remote sensor</t>
  </si>
  <si>
    <t>FH-A01</t>
  </si>
  <si>
    <t>RS 232C PC connection cable from FH devices to PC as spare part</t>
  </si>
  <si>
    <t>AFH 12</t>
  </si>
  <si>
    <t>2 x RS 232 Y-USB converter, fits on all balances and instruments with RS 232 output</t>
  </si>
  <si>
    <t>AFH 14</t>
  </si>
  <si>
    <t>Pressure disc. Compression and fracture measurement, Ø 110 mm, 2 pieces</t>
  </si>
  <si>
    <t>Stainless steel handle bar
with rubber grip for safe handling</t>
  </si>
  <si>
    <t>AFK 02</t>
  </si>
  <si>
    <t>AFT 02</t>
  </si>
  <si>
    <t>Handle bar FT housing</t>
  </si>
  <si>
    <t>AFK 03</t>
  </si>
  <si>
    <t xml:space="preserve">Backside L-type Plate for FK </t>
  </si>
  <si>
    <t>AFH 18</t>
  </si>
  <si>
    <t>Longer columns for TVL</t>
  </si>
  <si>
    <t>Longer columns with the same travel distance (214 mm) for long test objects (for TVE)</t>
  </si>
  <si>
    <t>AFH 20</t>
  </si>
  <si>
    <t>Bigger base plate TVL</t>
  </si>
  <si>
    <t>ATVM 01</t>
  </si>
  <si>
    <t>2nd stop for TVM series</t>
  </si>
  <si>
    <t>Grip clamp for tension measurement, 2 pieces</t>
  </si>
  <si>
    <t>Cable fixture for tension and fracture, all kinds of cables, 2 pieces</t>
  </si>
  <si>
    <t>Rolling clamp for tension and fracture, all kinds of cables, 2 pieces</t>
  </si>
  <si>
    <t>Parallel jaw grip for push or pull tests, 2 pieces</t>
  </si>
  <si>
    <t>1-jaw-clamp for tension, peeling force measurement, 2 pieces</t>
  </si>
  <si>
    <t>Fine point clamp for push and pull tests, width: 15 mm, 2 pieces</t>
  </si>
  <si>
    <t>Ring fixture for tension and fracture measurement, 1 piece</t>
  </si>
  <si>
    <t>Heavy duty clamp for push and pull tets, 2 pieces</t>
  </si>
  <si>
    <t>Long clamp specialised in low-load tests, 2 pieces</t>
  </si>
  <si>
    <t>2 jaw grip for tension an fracture tests, 2 pieces</t>
  </si>
  <si>
    <t>Cylinder top, tests tensile strength of springs, 2 pieces</t>
  </si>
  <si>
    <t>Tuning fork attachment</t>
  </si>
  <si>
    <t>Wide clamp with quick-release mechanism</t>
  </si>
  <si>
    <t>Heavy duty grip for pull tests, 1 piece</t>
  </si>
  <si>
    <t>1-jaw clamp attachment</t>
  </si>
  <si>
    <t>Carrying strap for tombstone testers, 1 piece</t>
  </si>
  <si>
    <t>AC 35</t>
  </si>
  <si>
    <t>Cylindrical clamps for extraction test in particular from textile base layers</t>
  </si>
  <si>
    <t>AC 36</t>
  </si>
  <si>
    <t>Wedge grip for tensile tests
with heavy duty jaws made out of plastic, 1 piece</t>
  </si>
  <si>
    <t>AC 37</t>
  </si>
  <si>
    <t>Quick clamps for high capacity tensile tests, max. opening: 8 mm, 1 piece</t>
  </si>
  <si>
    <t>AC 38</t>
  </si>
  <si>
    <t>AC 40</t>
  </si>
  <si>
    <t>AC 41</t>
  </si>
  <si>
    <t>Cable clamp with two eccentric rollers, corrugated, 1 piece</t>
  </si>
  <si>
    <t>AC 42</t>
  </si>
  <si>
    <t>Drum clamps typically for cable connector extraction tests</t>
  </si>
  <si>
    <t>AFH 06</t>
  </si>
  <si>
    <t>FK 10T</t>
  </si>
  <si>
    <t>FK 25T</t>
  </si>
  <si>
    <t>FK 50T</t>
  </si>
  <si>
    <t>FK 100T</t>
  </si>
  <si>
    <t>FK 250T</t>
  </si>
  <si>
    <t>ALA 300-2</t>
  </si>
  <si>
    <t>attached to test stand</t>
  </si>
  <si>
    <t>horizontal</t>
  </si>
  <si>
    <t>LA 300-2H</t>
  </si>
  <si>
    <t>TB 1000-0.1F</t>
  </si>
  <si>
    <t>TB 1000-0.1FN</t>
  </si>
  <si>
    <t>TB 1000-0.1N</t>
  </si>
  <si>
    <t>TB 2000-0.1F</t>
  </si>
  <si>
    <t>TC 1250-0.1F</t>
  </si>
  <si>
    <t>TC 1250-0.1FN</t>
  </si>
  <si>
    <t>TC 1250-0.1FN-CAR</t>
  </si>
  <si>
    <t>TC 1250-0.1N</t>
  </si>
  <si>
    <t>TD 1250-0.1F</t>
  </si>
  <si>
    <t>TD 1250-0.1FN</t>
  </si>
  <si>
    <t>TD 1250-0.1N</t>
  </si>
  <si>
    <t>TE 1250-0.1F</t>
  </si>
  <si>
    <t>TE 1250-0.1FN</t>
  </si>
  <si>
    <t>TE 1250-0.1N</t>
  </si>
  <si>
    <t>TF 1250-0.1FN</t>
  </si>
  <si>
    <t>TG 1250-0.1FN</t>
  </si>
  <si>
    <t>RS 232USB converter,
fits on all balances and instruments with RS 232 output</t>
  </si>
  <si>
    <t>TB 200-0.1US-RED</t>
  </si>
  <si>
    <t>TB 200-0.1US</t>
  </si>
  <si>
    <t>TD 225-0.1US</t>
  </si>
  <si>
    <t>TN 80-0.1US</t>
  </si>
  <si>
    <t>TN 230-0.1US</t>
  </si>
  <si>
    <t>TN 300-0.1US</t>
  </si>
  <si>
    <t>TN 80-0.01US</t>
  </si>
  <si>
    <t>TN 230-0.01US</t>
  </si>
  <si>
    <t>TN 300-0.01US</t>
  </si>
  <si>
    <t>TU 80-0.01US</t>
  </si>
  <si>
    <t>TU 230-0.01US</t>
  </si>
  <si>
    <t>TU 300-0.01US</t>
  </si>
  <si>
    <t>External Sensor for TBUS: 5 MHz ø 6 mm</t>
  </si>
  <si>
    <t>External Sensor for TBUS: 5 MHz ø 12 mm - 300°C</t>
  </si>
  <si>
    <t>External Sensor for TB, TDUS: 5 MHz ø 8 mm</t>
  </si>
  <si>
    <t>AHMR G</t>
  </si>
  <si>
    <t>963-161</t>
  </si>
  <si>
    <t>DKD Calibration Force
(CF 500)</t>
  </si>
  <si>
    <t>961-161</t>
  </si>
  <si>
    <t>ISO Calibration Force
(CF 500)</t>
  </si>
  <si>
    <t>ISO Calibration Force
(CF 2K)</t>
  </si>
  <si>
    <t>961-162</t>
  </si>
  <si>
    <t>961-163</t>
  </si>
  <si>
    <t>ISO Calibration Force
(CF 10K)</t>
  </si>
  <si>
    <t>961-164</t>
  </si>
  <si>
    <t>ISO Calibration Force
(CF 20K)</t>
  </si>
  <si>
    <t>961-165</t>
  </si>
  <si>
    <t>ISO Calibration Force
(CF 50K)</t>
  </si>
  <si>
    <t>961-150</t>
  </si>
  <si>
    <t>ISO Calibration Length
(CL 500)</t>
  </si>
  <si>
    <t>961-110</t>
  </si>
  <si>
    <t>ISO Calibration Torque
(CD 500)</t>
  </si>
  <si>
    <t>ISO Calibration Coating Thickness
(CT 2000)</t>
  </si>
  <si>
    <t>961-112</t>
  </si>
  <si>
    <t>ISO Calibration Coating Thickness
(CT 2000d)</t>
  </si>
  <si>
    <t>961-113</t>
  </si>
  <si>
    <t>ISO Calibration Wall Thickness
(CT 500m)</t>
  </si>
  <si>
    <t>961-132</t>
  </si>
  <si>
    <t>961-131</t>
  </si>
  <si>
    <t>ISO Certificate Hardness Leeb
(CH 1KL)</t>
  </si>
  <si>
    <t>961-170</t>
  </si>
  <si>
    <t>ISO Calibration for calibration blocks up to 7 pieces
(CH block)</t>
  </si>
  <si>
    <t>ISO Calibration Light</t>
  </si>
  <si>
    <t>ISO Calibration Daimant / Moissanit / Zirkonia</t>
  </si>
  <si>
    <t>ISO Calibration Sound Level</t>
  </si>
  <si>
    <t>ISO Calibration Temperature</t>
  </si>
  <si>
    <t>Segment: Enviroment</t>
  </si>
  <si>
    <t>Light measuring instrument</t>
  </si>
  <si>
    <t>Thermo-hygrometer</t>
  </si>
  <si>
    <t>Sound meter</t>
  </si>
  <si>
    <t>Diamond tester</t>
  </si>
  <si>
    <t>Special holder to store the calibration ring (JD-A01)</t>
  </si>
  <si>
    <t>Descripción</t>
  </si>
  <si>
    <t>Balanza de precisión</t>
  </si>
  <si>
    <t>Capota protectora</t>
  </si>
  <si>
    <t>Capota protectora (order with balance)</t>
  </si>
  <si>
    <t>Gancho para pesajes inferiores</t>
  </si>
  <si>
    <t>Cable de interfaz, balanza - PC FCB, PCB, NDE, FKB-A, 440, 572, 573, CB, DE, DS, KB, ITB - ITT, FTB, FTC</t>
  </si>
  <si>
    <t>Capota protectora sobre teclado y cubierta</t>
  </si>
  <si>
    <t>Balanza de precisión, con declaración de aprobación</t>
  </si>
  <si>
    <t>Parabrisas totalmente de vidrio con puertas corredizas</t>
  </si>
  <si>
    <t>Protective working cover for 440-21N</t>
  </si>
  <si>
    <t>Protective working cover for 440-43N, 440-45N, 440-47N, KB 1200-2, KB 1600-2</t>
  </si>
  <si>
    <t>Protective Working cover for 440-49N, 440-49A, 440-51N, 440-53N, 440-55N, KB 10000-1</t>
  </si>
  <si>
    <t>Balanza de colegio</t>
  </si>
  <si>
    <t>Recipiente de pesaje de acero 105 mm</t>
  </si>
  <si>
    <t>Recipiente de pesaje de acero 150 mm</t>
  </si>
  <si>
    <t>Paquete de acumuladores, interno</t>
  </si>
  <si>
    <t>Paquete de acumuladores, interno factory option</t>
  </si>
  <si>
    <t>Paquete de acumuladores, interno already installed  (Factory option)</t>
  </si>
  <si>
    <t>Parabrisas de vidrio sólo para EG ...-3NM</t>
  </si>
  <si>
    <t>Capota protectora para modelos EG-NM</t>
  </si>
  <si>
    <t>Capota protectora para modelos ABT</t>
  </si>
  <si>
    <t>Parabrisas de vidrio con puertas corredizas para KERN 572-31</t>
  </si>
  <si>
    <t>Pair of base plates para KERN BFS</t>
  </si>
  <si>
    <t>Cable de interfaz para KERN CWS</t>
  </si>
  <si>
    <t>Capota protectora, de serie para modelos EW/EG</t>
  </si>
  <si>
    <t>Capota protectora, de serie para modelos FEJ</t>
  </si>
  <si>
    <t>Adaptador de red UK para modelos EW/EG, 440, DE, CB</t>
  </si>
  <si>
    <t>Adaptador de red US 110V/60Hz para modelos 440, CB, DE, ECB, EMB, EOB</t>
  </si>
  <si>
    <t>Paquete de acumuladores, interno para modelos EG-N, EW-N, Max &gt; 2200g</t>
  </si>
  <si>
    <t>Paquete de acumuladores, interno para modelos EW</t>
  </si>
  <si>
    <t>Accu-kit para modelos EW</t>
  </si>
  <si>
    <t>Cable de interfaz balance-PC para modelos 474, EW, EG, EC</t>
  </si>
  <si>
    <t>Paquete de acumuladores, interno para modelos EWB</t>
  </si>
  <si>
    <t>Paquete de acumuladores, interno para modelos PCB-B</t>
  </si>
  <si>
    <t>Capota protectora para modelos PRS/PRJ</t>
  </si>
  <si>
    <t>Capota protectora para modelos ALS, ALJ</t>
  </si>
  <si>
    <t>Cable de interfaz, balanza - PC, para modelos ALS/ALJ, PLS/PLJ, MLB, MLS, ALT</t>
  </si>
  <si>
    <t>Paquete de acumuladores, interno para modelos 440, CB, DE, FCB</t>
  </si>
  <si>
    <t>Capota protectora para modelos FCB, CB, DE</t>
  </si>
  <si>
    <t>Paquete de acumuladores, interno para modelos FCB-B</t>
  </si>
  <si>
    <t>Capota protectora para modelos FKB; CKE; NKE; QKE</t>
  </si>
  <si>
    <t>Paquete de acumuladores, interno, para modelos GAB, CPB, RPB, CFS</t>
  </si>
  <si>
    <t>Relay contact para modelos FES/FEJ</t>
  </si>
  <si>
    <t>Adaptador de red EU para modelos NDE</t>
  </si>
  <si>
    <t>Adaptador de red EU para modelos MPB</t>
  </si>
  <si>
    <t>Adaptador de red EU para modelos MPS</t>
  </si>
  <si>
    <t>Paquete de acumuladores, interno para modelos EG-N and EW-N &lt; Max. 820g</t>
  </si>
  <si>
    <t>Data output RS-232 for series EW</t>
  </si>
  <si>
    <t>Salida de datos RS-232 para modelos EW</t>
  </si>
  <si>
    <t>Data interface, Second RS-232 C</t>
  </si>
  <si>
    <t>Multiplexer for 7 balances (RS-232)</t>
  </si>
  <si>
    <t>Data Intercace RS-232 C</t>
  </si>
  <si>
    <t>Second data interface RS-232C bidirectional</t>
  </si>
  <si>
    <t>Data interface RS-232 C for series KERN MPS, MTS, MWS, MXS</t>
  </si>
  <si>
    <t>Paquete de acumuladores, interno EURO para modelos KERN PCB, FKB-A, ECB, ECE</t>
  </si>
  <si>
    <t>Paquete de acumuladores, interno EURO para modelos KERN PES/PEJ</t>
  </si>
  <si>
    <t>Paquete de acumuladores, external Accessory,  (Factory option)</t>
  </si>
  <si>
    <t>Paquete de acumuladores</t>
  </si>
  <si>
    <t>Paquete de acumuladores (Factory Option)</t>
  </si>
  <si>
    <t>Gancho para pesajes inferiores para modelos KERN PL-A/PL-F</t>
  </si>
  <si>
    <t>Adaptador de red EURO para KERN PLS/PLJ</t>
  </si>
  <si>
    <t>Adaptador de red UK para KERN PLS/PLJ</t>
  </si>
  <si>
    <t>Adaptador de red US para KERN PLS/PLJ</t>
  </si>
  <si>
    <t>Parabrisas 180 mm para modelos PRS/PRJ</t>
  </si>
  <si>
    <t>Interfaz de datos, Second RS-232 C</t>
  </si>
  <si>
    <t>Interfaz de datos 20 mA current loop</t>
  </si>
  <si>
    <t>Interfaz de datos, Analogue, -10 V … +10 V</t>
  </si>
  <si>
    <t>USB Interfaz de datos</t>
  </si>
  <si>
    <t>Second Interfaz de datos RS-232C bidirectional</t>
  </si>
  <si>
    <t>Ethernet Interfaz de datos</t>
  </si>
  <si>
    <t>Interfaz de datos RS-232 C</t>
  </si>
  <si>
    <t>Interfaz de datos RS-232 C para modelos KERN MPS, MTS, MWS, MXS</t>
  </si>
  <si>
    <t>Capota protectora para PCB con platos del tamaño Ø 80 mm</t>
  </si>
  <si>
    <t>Capota protectora para PCB con platos del tamaño Ø 105 mm</t>
  </si>
  <si>
    <t>Capota protectora para PCB con platos del tamaño 130 x 130 mm</t>
  </si>
  <si>
    <t>Capota protectora para PCB con platos del tamaño 150 x 170 mm</t>
  </si>
  <si>
    <t>Cable de interfaz para PC</t>
  </si>
  <si>
    <t>Cable de interfaz para PC para modelos ABS</t>
  </si>
  <si>
    <t>Balanza de bolsillo</t>
  </si>
  <si>
    <t>Balanza de bolsillo pesa quilates</t>
  </si>
  <si>
    <t>Balanza analítica, con declaración de aprobación</t>
  </si>
  <si>
    <t>Balanza analítica</t>
  </si>
  <si>
    <t>Set para la determinación de la densidad de líquidos y sustancias sólidas (modelos con d =0,001g)</t>
  </si>
  <si>
    <t>Juego para la determinación de la densidad para modelos KERN AES/AEJ</t>
  </si>
  <si>
    <t>Set de calibración de temperatura compuesto por una sonda medidora y un display</t>
  </si>
  <si>
    <t>Determinador de humedad</t>
  </si>
  <si>
    <t>Platillos de muestras, de aluminio, 80 unedades, para determinador de humedad MLB</t>
  </si>
  <si>
    <t>Balanza de mesa</t>
  </si>
  <si>
    <t>Balanza de mesa, con declaración de aprobación</t>
  </si>
  <si>
    <t>Interfaz Ethernet</t>
  </si>
  <si>
    <t>Interfaz Ethernet (Factory Option)</t>
  </si>
  <si>
    <t>Adaptador de red UK</t>
  </si>
  <si>
    <t>Adaptador de red US</t>
  </si>
  <si>
    <t>Adaptador de red EURO</t>
  </si>
  <si>
    <t>Adaptador de red AU</t>
  </si>
  <si>
    <t>Adaptador de red EURO para modelos HUM</t>
  </si>
  <si>
    <t>Adaptador de red UK para modelos HUM</t>
  </si>
  <si>
    <t>Adaptador de red US para modelos HUM</t>
  </si>
  <si>
    <t>Adaptador de red EURO para modelos HUS</t>
  </si>
  <si>
    <t>Adaptador de red UK para modelos HUS</t>
  </si>
  <si>
    <t>Adaptador de red US para modelos HUS</t>
  </si>
  <si>
    <t>Adaptador de red AU para modelos HUS</t>
  </si>
  <si>
    <t>Adaptador de red UK para modelos MPS</t>
  </si>
  <si>
    <t>Soporte para elevar el indicador height 1.140 mm</t>
  </si>
  <si>
    <t>Soporte para elevar el indicador</t>
  </si>
  <si>
    <t>Soporte para elevar el indicador para modelos DE</t>
  </si>
  <si>
    <t>Capota protectora para modelos DE</t>
  </si>
  <si>
    <t>Capota protectora para modelos CDE</t>
  </si>
  <si>
    <t>Soporte para elevar el indicador, altura de aprox. 450 mm</t>
  </si>
  <si>
    <t>Estera de goma antideslizante para modelos EOE</t>
  </si>
  <si>
    <t>Estera de goma antideslizante, 900 x 550 mm, para modelos EOS</t>
  </si>
  <si>
    <t>Rampa de acceso para modelos EOE, 505 mm</t>
  </si>
  <si>
    <t>Rampa de acceso 1250 x 750 mm</t>
  </si>
  <si>
    <t>Rampa de acceso para modelos BOBP</t>
  </si>
  <si>
    <t>Acumuladores para modelos NDE</t>
  </si>
  <si>
    <t>Soporte mural para montar el aparato indicador en la pared, basculante</t>
  </si>
  <si>
    <t>Soporte para el indicador para modelos KERN ITx</t>
  </si>
  <si>
    <t>Soporte para el indicador</t>
  </si>
  <si>
    <t>Soporte para elevar el aparato indicador, altura del soporte de aprox. 300 mm</t>
  </si>
  <si>
    <t>Soporte para elevar el aparato indicador, altura del soporte de aprox. 450 mm</t>
  </si>
  <si>
    <t>Soporte para elevar el aparato indicador, altura del soporte de aprox. 600 mm</t>
  </si>
  <si>
    <t>Soporte para elevar el aparato indicador, altura del soporte de aprox. 660 mm</t>
  </si>
  <si>
    <t>Balanza de suelo</t>
  </si>
  <si>
    <t>Balanza de suelo, con declaración de aprobación</t>
  </si>
  <si>
    <t>Marco foso 1250 x 1500 mm</t>
  </si>
  <si>
    <t>Marco foso para KERN BFS con báscula del tamaño 1000 x 1000 mm</t>
  </si>
  <si>
    <t>Marco foso para KERN BFS con báscula del tamaño 1500 x 1250 mm</t>
  </si>
  <si>
    <t>Rampa de acceso 1000 x 840 x 125 mm para platos del tamaño 1000 x 1000 mm</t>
  </si>
  <si>
    <t>Rampa de acceso 1250 x 840 x 125 mm para platos del tamaño 1500 x 1250 mm</t>
  </si>
  <si>
    <t>Balanza de tránsito, con declaración de aprobación</t>
  </si>
  <si>
    <t>Barras de pesaje</t>
  </si>
  <si>
    <t>Barras de pesaje, IP 67</t>
  </si>
  <si>
    <t>Balanza de paletas, con declaración de aprobación</t>
  </si>
  <si>
    <t>Balanza de paletas</t>
  </si>
  <si>
    <t>Transpaleta pesadora</t>
  </si>
  <si>
    <t>Transpaleta pesadora, con declaración de aprobación</t>
  </si>
  <si>
    <t>Transpaleta pesadora con impresora integrada</t>
  </si>
  <si>
    <t>Transpaleta pesadora con impresora integrada &amp; Paquete de acumuladores</t>
  </si>
  <si>
    <t>Sistema de contaje</t>
  </si>
  <si>
    <t>Balanza cuentapiezas</t>
  </si>
  <si>
    <t>Balanza cuentapiezas, con declaración de aprobación</t>
  </si>
  <si>
    <t>Balanza comercial, con declaración de aprobación</t>
  </si>
  <si>
    <t>Paquete de acumuladores, interno, para modelos FOB con plato de pesaje 180x170mm</t>
  </si>
  <si>
    <t>Paquete de acumuladores, interno, para modelos FOB con plato de pesaje 215x215mm</t>
  </si>
  <si>
    <t>Soporte mural para montar el aparato indicador en la pared para modelos KERN NDE</t>
  </si>
  <si>
    <t>Balanza de colgar</t>
  </si>
  <si>
    <t>Platillo de tara, approx. 300 g, diámetro 290 mm</t>
  </si>
  <si>
    <t>Cinto, longitud 375 mm, ancho 35 mm</t>
  </si>
  <si>
    <t>Gancho mosquetón, stainless steel</t>
  </si>
  <si>
    <t>Gancho mosquetón, acero inoxidable</t>
  </si>
  <si>
    <t>Balanza de colgar de acero inoxidable</t>
  </si>
  <si>
    <t>Balanza de grúa</t>
  </si>
  <si>
    <t>Báscula para bebés, con declaración de aprobación</t>
  </si>
  <si>
    <t>Báscula para bebés</t>
  </si>
  <si>
    <t>Carrying case para KERN Báscula para bebéss</t>
  </si>
  <si>
    <t>Balanza pesapersonas de suelo</t>
  </si>
  <si>
    <t>Balanza pesapersonas de suelo, con declaración de aprobación</t>
  </si>
  <si>
    <t>Balanza pesapersonas de suelo, with stand and Medidor de altura</t>
  </si>
  <si>
    <t>Balanza pesapersonas de suelo, with Medidor de altura</t>
  </si>
  <si>
    <t>Medidor de altura para modelos KERN MPS, MTS, MWS, MXS</t>
  </si>
  <si>
    <t>Maleta sólida de transporte para balanzas pesapersonas de suelo KERN MPB 300K100, MPS 200K100M</t>
  </si>
  <si>
    <t>Balanza medidora de grasa corporal</t>
  </si>
  <si>
    <t>Báscula pesapersonas</t>
  </si>
  <si>
    <t>Báscula con pasamanos</t>
  </si>
  <si>
    <t>Balanza de adiposidad</t>
  </si>
  <si>
    <t>Balanza de adiposidad, con declaración de aprobación</t>
  </si>
  <si>
    <t>Báscula para silla de ruedas</t>
  </si>
  <si>
    <t>Soporte para KERN MWS</t>
  </si>
  <si>
    <t>Báscula silla</t>
  </si>
  <si>
    <t>Báscula silla, con declaración de aprobación</t>
  </si>
  <si>
    <t>Dinamómetro a mano</t>
  </si>
  <si>
    <t>Estribo platillo, approx .400 g, altura 390 mm</t>
  </si>
  <si>
    <t>Medidor de altura, altura 800 mm</t>
  </si>
  <si>
    <t>Medidor de altura, altura 1000 mm</t>
  </si>
  <si>
    <t>Medidor de altura, altura 2000 mm</t>
  </si>
  <si>
    <t>Medidor de altura, altura 2100 mm</t>
  </si>
  <si>
    <t>Balanzas de resorte</t>
  </si>
  <si>
    <t>Juego de presión para balanzas de resorte 281 con Max = 300g - 2500g</t>
  </si>
  <si>
    <t>Juego de presión para balanzas de resorte</t>
  </si>
  <si>
    <t xml:space="preserve">Pantalla con tres secciones </t>
  </si>
  <si>
    <t>Aparato indicador con números grandes</t>
  </si>
  <si>
    <t xml:space="preserve">Aparato indicador en acero inoxidable con IP65 </t>
  </si>
  <si>
    <t>Aparato indicador</t>
  </si>
  <si>
    <t>Cable de interfaz</t>
  </si>
  <si>
    <t>Impresora de agujas matricial</t>
  </si>
  <si>
    <t>Cable de interfaz para impresora</t>
  </si>
  <si>
    <t>Impresora estándar</t>
  </si>
  <si>
    <t>Impresora de etiquetas</t>
  </si>
  <si>
    <t>Impresora de estadísticas</t>
  </si>
  <si>
    <t>Rollo de papel para impresora YKL-01, AxA 57 x 102 mm (700 unidades/rollo)</t>
  </si>
  <si>
    <t>Rollo de papel para impresora YKL-01, AxA 57 x 51 mm (1370 unidades/rollo)</t>
  </si>
  <si>
    <t>Rollo de papel para impresora YKL-01, AxA 57 x 32 mm (2100 unidades/rollo)</t>
  </si>
  <si>
    <t>Ionizador</t>
  </si>
  <si>
    <t>Indicación secundaria</t>
  </si>
  <si>
    <t>Mesa de pesaje</t>
  </si>
  <si>
    <t>Cuerpo sumergible</t>
  </si>
  <si>
    <t>Maleta de transporte universale para balanzas con bandas extensométricas</t>
  </si>
  <si>
    <t>Verificación para balanzas electrónicas a la clase I, &lt; 5 kg</t>
  </si>
  <si>
    <t>Verificación para balanzas electrónicas a la clase I, &gt;5 kg - 50 kg</t>
  </si>
  <si>
    <t>Verificación para balanzas electrónicas a la clase II, &gt; 5 kg</t>
  </si>
  <si>
    <t>Verificación para balanzas electrónicas a la clase II, &gt; 5 kg - 50 kg</t>
  </si>
  <si>
    <t>Verificación para balanzas electrónicas a la clase II, &gt; 50 kg - 350 kg</t>
  </si>
  <si>
    <t>Verificación para balanzas electrónicas a la clase II, III, &lt; 5 kg</t>
  </si>
  <si>
    <t>Verificación para balanzas electrónicas a la clase II, III, &gt; 5 kg - 50 kg</t>
  </si>
  <si>
    <t>Verificación para balanzas electrónicas a la clase II, III, &gt; 50 kg - 350 kg</t>
  </si>
  <si>
    <t>Verificación para balanzas electrónicas a la clase II, III, &gt; 350 kg - 1500 kg</t>
  </si>
  <si>
    <t>Verificación para balanzas electrónicas a la clase II, III, &gt; 1500 kg - 2900 kg</t>
  </si>
  <si>
    <t>Verificación para balanzas electrónicas a la clase II, III, &gt; 2900 kg - 12000 kg</t>
  </si>
  <si>
    <t>Verificación para balanzas electrónicas a la clase III, &gt; 5 kg - 50 kg</t>
  </si>
  <si>
    <t>Verificación para balanzas electrónicas a la clase III, &gt; 50 kg - 350 kg</t>
  </si>
  <si>
    <t>Capota protectora para 440-43N, 440-45N, 440-47N, KB 1200-2, KB 1600-2</t>
  </si>
  <si>
    <t>Capota protectora para 440-49N, 440-49A, 440-51N, 440-53N, 440-55N, KB 10000-1</t>
  </si>
  <si>
    <t>Adaptador EU  para 440, 442, DE</t>
  </si>
  <si>
    <t>Remote display para the table with cable 1,5 m</t>
  </si>
  <si>
    <t>Smartbox para parts counting</t>
  </si>
  <si>
    <t>Smartbox para prepackaging</t>
  </si>
  <si>
    <t>CCD-barcode para Smart-Box (KERN PRS/PRJ)</t>
  </si>
  <si>
    <t>Indicator light para smartbox</t>
  </si>
  <si>
    <t>Alarm horn para indicator light</t>
  </si>
  <si>
    <t>Multiplexer para 7 balances (RS-232)</t>
  </si>
  <si>
    <t>Balanza de plataparama</t>
  </si>
  <si>
    <t>Capota protectora (para reorders) para modelos con plato de pesaje 240x200mm</t>
  </si>
  <si>
    <t>Capota protectora (para reorders) para modelos con plato de pesaje 350x240mm</t>
  </si>
  <si>
    <t>Balanza de plataparama, con declaración de aprobación</t>
  </si>
  <si>
    <t>Set para pesajes inferiores, consta de plataparama, aro y gancho</t>
  </si>
  <si>
    <t>Balanza de plataparama con aparato indicador por radio</t>
  </si>
  <si>
    <t>Soporte para elevar el indicador para KFS-T and KFB-TM, 330 mm</t>
  </si>
  <si>
    <t>Soporte para elevar el indicador para KFS-T and KFB-TM, 660 mm</t>
  </si>
  <si>
    <t>Acumuladores para KFS-T(VC)</t>
  </si>
  <si>
    <t>Capota protectora (para reorders)</t>
  </si>
  <si>
    <t>Analog  interface para second balance</t>
  </si>
  <si>
    <t>Metal floor pole para mounting KFS-T and KFB-TM indicator</t>
  </si>
  <si>
    <t>Freno de pie para VHB, VHS</t>
  </si>
  <si>
    <t>Rollo de papel para VHS</t>
  </si>
  <si>
    <t>Cable de interfaz para Sistema de contaje CDEE</t>
  </si>
  <si>
    <t>Capota protectora para CPB/RPB</t>
  </si>
  <si>
    <t>Adaptador de red EURO para CPB</t>
  </si>
  <si>
    <t>Capota protectora para CXB</t>
  </si>
  <si>
    <t>Dust cover para FOB (small)</t>
  </si>
  <si>
    <t>Dust cover para FOB-L (large)</t>
  </si>
  <si>
    <t>Balanza de plataparama de acero inoxidable</t>
  </si>
  <si>
    <t>Capota protectora para NDE-indicator</t>
  </si>
  <si>
    <t>Device para wallmounted terminal</t>
  </si>
  <si>
    <t>Gancho en parama "S", acero inoxidable</t>
  </si>
  <si>
    <t>Plataparama, IP65</t>
  </si>
  <si>
    <t>Plataparama</t>
  </si>
  <si>
    <t>Plataparama, acero inoxidable</t>
  </si>
  <si>
    <t xml:space="preserve">Aparato indicador con conexión por radio a la plataparama de pesaje </t>
  </si>
  <si>
    <t>Printout-configuration para YKL-01</t>
  </si>
  <si>
    <t>DKD-Calibration para electronical balances class I, &lt; 5 kg</t>
  </si>
  <si>
    <t>DKD-Calibration para electronical balances class I, &gt; 5 kg - 50 kg</t>
  </si>
  <si>
    <t>DKD-Calibration para electronical balances class II, III, &lt; 5 kg</t>
  </si>
  <si>
    <t>DKD-Calibration para electronical balances class II, III, &gt; 5 kg - 50 kg</t>
  </si>
  <si>
    <t>DKD-Calibration para electronical balances class II, III, &gt; 50 kg - 350 kg</t>
  </si>
  <si>
    <t>DKD-Calibration para electronical balances class II, III, &gt; 350 kg - 1500 kg</t>
  </si>
  <si>
    <t>DKD-Calibration para electronical balances class II, III, &gt; 1500 kg - 2900 kg</t>
  </si>
  <si>
    <t>DKD-Calibration para electronical balances class II, III, &gt; 2900 kg - 6000 kg</t>
  </si>
  <si>
    <t>DKD-Recalibration para electronical balances class I, &lt; 5 kg</t>
  </si>
  <si>
    <t>DKD-Recalibration para electronical balances class I, &gt; 5 kg - 50 kg</t>
  </si>
  <si>
    <t>DKD-Recalibration para electronical balances class II, III, &lt; 5 kg</t>
  </si>
  <si>
    <t>DKD-Recalibration para electronical balances class II, III, &gt; 5 kg - 50 kg</t>
  </si>
  <si>
    <t>DKD-Recalibration para electronical balances class II, III, &gt; 50 kg - 350 kg</t>
  </si>
  <si>
    <t>DKD-Recalibration para electronical balances class II, III, &gt; 350 kg - 1500 kg</t>
  </si>
  <si>
    <t>DKD-Recalibration para electronical balances class II, III, &gt; 1500 kg - 2900 kg</t>
  </si>
  <si>
    <t>DKD-Recalibration para electronical balances class II, III, &gt; 2900 kg - 6000 kg</t>
  </si>
  <si>
    <t>Capota protectora para 440-21N</t>
  </si>
  <si>
    <t>Platillo de quilates aprox. 300 g, diámetro 290 mm</t>
  </si>
  <si>
    <t>Paquete de acumuladores UK, interno</t>
  </si>
  <si>
    <t>Paquete de acumuladores UK, interno para modelos 440, CB, DE, FCB</t>
  </si>
  <si>
    <t>Rollo de papel (10 pcs.) para impresora 911-013</t>
  </si>
  <si>
    <t>Rollo de papel (10 pcs.) para impresora YKB-01N</t>
  </si>
  <si>
    <t>Rollo de papel (10 pcs.) para impresora YKT-01</t>
  </si>
  <si>
    <t>Modelo</t>
  </si>
  <si>
    <t>Ilustración</t>
  </si>
  <si>
    <t>Campo de pesaje
g</t>
  </si>
  <si>
    <t>Lectura
g</t>
  </si>
  <si>
    <t>Plato
mm</t>
  </si>
  <si>
    <t>Precio 2011
(más IVA)</t>
  </si>
  <si>
    <t>152-532</t>
  </si>
  <si>
    <t>EG 220-3NM</t>
  </si>
  <si>
    <t>904-101</t>
  </si>
  <si>
    <t>440-330-002</t>
  </si>
  <si>
    <t>RH-A02</t>
  </si>
  <si>
    <t>KS-A01</t>
  </si>
  <si>
    <t>YPS-02</t>
  </si>
  <si>
    <t>MLS 50-3HA160N</t>
  </si>
  <si>
    <t>EMB 100-3</t>
  </si>
  <si>
    <t>RFS 6K2HM</t>
  </si>
  <si>
    <t>KB-A01N</t>
  </si>
  <si>
    <t>EOB-A02</t>
  </si>
  <si>
    <t>TS 2000-0.1F</t>
  </si>
  <si>
    <t>ATD-01</t>
  </si>
  <si>
    <t>ATC-01</t>
  </si>
  <si>
    <t>ATB-US01</t>
  </si>
  <si>
    <t>ATB-US02</t>
  </si>
  <si>
    <t>ATB-US03</t>
  </si>
  <si>
    <t>CFS-A02</t>
  </si>
  <si>
    <t>ATU-US01</t>
  </si>
  <si>
    <t>ATU-US02</t>
  </si>
  <si>
    <t>RFS-A02</t>
  </si>
  <si>
    <t>EMB-A01</t>
  </si>
  <si>
    <t>ATU-US03</t>
  </si>
  <si>
    <t>HMM</t>
  </si>
  <si>
    <t>GAB 30K5DNM</t>
  </si>
  <si>
    <t>GAB 6K1DNM</t>
  </si>
  <si>
    <t>PFB 200-3</t>
  </si>
  <si>
    <t>KFS-T</t>
  </si>
  <si>
    <t>KFB-TM</t>
  </si>
  <si>
    <t>KFF-T</t>
  </si>
  <si>
    <t>KFN-TM</t>
  </si>
  <si>
    <t>KFB-A01</t>
  </si>
  <si>
    <t>KFS-A01</t>
  </si>
  <si>
    <t>FKT 6K0.02</t>
  </si>
  <si>
    <t>AC 10</t>
  </si>
  <si>
    <t>AC 11</t>
  </si>
  <si>
    <t>VHS-A10</t>
  </si>
  <si>
    <t>AFH FD</t>
  </si>
  <si>
    <t>LA 200-2</t>
  </si>
  <si>
    <t>LA 300-2</t>
  </si>
  <si>
    <t>ATB-US06</t>
  </si>
  <si>
    <t>DE 35K0.5D</t>
  </si>
  <si>
    <t>DE 35K5D</t>
  </si>
  <si>
    <t>DE 35K5DL</t>
  </si>
  <si>
    <t>ATB-US07</t>
  </si>
  <si>
    <t>CFS 6K0.1</t>
  </si>
  <si>
    <t>EMS 6K0.1</t>
  </si>
  <si>
    <t>PFB 6000-1M</t>
  </si>
  <si>
    <t>PFB 600-2M</t>
  </si>
  <si>
    <t>AFH 19</t>
  </si>
  <si>
    <t>AC 10S</t>
  </si>
  <si>
    <t>ATU-US09</t>
  </si>
  <si>
    <t>ATU-US10</t>
  </si>
  <si>
    <t>ATB-US04</t>
  </si>
  <si>
    <t>ATE 01</t>
  </si>
  <si>
    <t>ATE 02</t>
  </si>
  <si>
    <t>ATH 01</t>
  </si>
  <si>
    <t>KFB-A02</t>
  </si>
  <si>
    <t>BFB 3T1LM</t>
  </si>
  <si>
    <t>CFS-A03</t>
  </si>
  <si>
    <t>MCC 250K100M</t>
  </si>
  <si>
    <t>MPE 250K100HM</t>
  </si>
  <si>
    <t>PCD-A03</t>
  </si>
  <si>
    <t>ATG 01</t>
  </si>
  <si>
    <t>PCD-A04</t>
  </si>
  <si>
    <t>YDB-01</t>
  </si>
  <si>
    <t>MPE 250K100PM</t>
  </si>
  <si>
    <t>MPC 250K100M</t>
  </si>
  <si>
    <t>MPD 250K100M</t>
  </si>
  <si>
    <t>MBC 15K2DM</t>
  </si>
  <si>
    <t>MBC 20K10M</t>
  </si>
  <si>
    <t>AC 46</t>
  </si>
  <si>
    <t>KFP 1500V40M</t>
  </si>
  <si>
    <t>VFS-M01</t>
  </si>
  <si>
    <t>KFD 1500V20M</t>
  </si>
  <si>
    <t>KFD 1500V20LM</t>
  </si>
  <si>
    <t>KFD 600V20M</t>
  </si>
  <si>
    <t>KFD 600V20LM</t>
  </si>
  <si>
    <t>FOB 500-1S</t>
  </si>
  <si>
    <t>FOB 5K1S</t>
  </si>
  <si>
    <t>AC 43</t>
  </si>
  <si>
    <t>FK-A01</t>
  </si>
  <si>
    <t>AC 50</t>
  </si>
  <si>
    <t>RFS-A10</t>
  </si>
  <si>
    <t>FL 5</t>
  </si>
  <si>
    <t>FL 10</t>
  </si>
  <si>
    <t>FL 20</t>
  </si>
  <si>
    <t>FL 50</t>
  </si>
  <si>
    <t>FL 100</t>
  </si>
  <si>
    <t>FL 200</t>
  </si>
  <si>
    <t>FL 500</t>
  </si>
  <si>
    <t>FL 1K</t>
  </si>
  <si>
    <t>FL 2K</t>
  </si>
  <si>
    <t>TJ</t>
  </si>
  <si>
    <t>TD GOLD 40.</t>
  </si>
  <si>
    <t>962-335V</t>
  </si>
  <si>
    <t>SFB 100K-2L</t>
  </si>
  <si>
    <t>SFB 100K-2LM</t>
  </si>
  <si>
    <t>SFB 100K-2XLM</t>
  </si>
  <si>
    <t>SFB 100K-2XL</t>
  </si>
  <si>
    <t>SFB 200K-2XL</t>
  </si>
  <si>
    <t>SFB 50K-3XL</t>
  </si>
  <si>
    <t>SFB 60K-2XLM</t>
  </si>
  <si>
    <t>WTB 3K-4N</t>
  </si>
  <si>
    <t>WTB 1K-4N</t>
  </si>
  <si>
    <t>WTB 10K-3N</t>
  </si>
  <si>
    <t>WTB 6K-3N</t>
  </si>
  <si>
    <t>IFS 100K-3</t>
  </si>
  <si>
    <t>IFS 100K-3L</t>
  </si>
  <si>
    <t>IFS 300K-3</t>
  </si>
  <si>
    <t>IFS 10K-4</t>
  </si>
  <si>
    <t>AES-A01N</t>
  </si>
  <si>
    <t>EMB 2000-2V</t>
  </si>
  <si>
    <t>ABS 320-4N</t>
  </si>
  <si>
    <t>ABS 80-4N</t>
  </si>
  <si>
    <t>AES 100-4N</t>
  </si>
  <si>
    <t>AES 200-4N</t>
  </si>
  <si>
    <t>MWS-A02</t>
  </si>
  <si>
    <t>ABJ 120-4NM</t>
  </si>
  <si>
    <t>ABJ 220-4NM</t>
  </si>
  <si>
    <t>AEJ 100-4NM</t>
  </si>
  <si>
    <t>AEJ 200-4NM</t>
  </si>
  <si>
    <t>AEJ 200-5NM</t>
  </si>
  <si>
    <t>ILS 30K-4</t>
  </si>
  <si>
    <t>ILS 50K-4</t>
  </si>
  <si>
    <t>ILJ 25K-4M</t>
  </si>
  <si>
    <t>ABJ 320-4NM</t>
  </si>
  <si>
    <t>ABJ 80-4NM</t>
  </si>
  <si>
    <t>ABS 120-4N</t>
  </si>
  <si>
    <t>ABS 220-4N</t>
  </si>
  <si>
    <t>PFB 600-1M</t>
  </si>
  <si>
    <t>CFS 3K-5</t>
  </si>
  <si>
    <t>CFS 50K-3</t>
  </si>
  <si>
    <t>962-338V</t>
  </si>
  <si>
    <t>CFS-A04</t>
  </si>
  <si>
    <t>DLT 100-3</t>
  </si>
  <si>
    <t>PFB 6000-0M</t>
  </si>
  <si>
    <t>MAP 80K1S</t>
  </si>
  <si>
    <t>YDB-02</t>
  </si>
  <si>
    <t>AC 51</t>
  </si>
  <si>
    <t>CCS 150K0.01</t>
  </si>
  <si>
    <t>CCS 150K0.01L</t>
  </si>
  <si>
    <t>CCS 300K0.01</t>
  </si>
  <si>
    <t>CCS 30K0.01</t>
  </si>
  <si>
    <t>CCS 60K0.01</t>
  </si>
  <si>
    <t>CCS 60K0.01L</t>
  </si>
  <si>
    <t>YKD-A01</t>
  </si>
  <si>
    <t>PCB 200-2</t>
  </si>
  <si>
    <t>CDEE 35K0.001</t>
  </si>
  <si>
    <t>PBJ 6200-2M</t>
  </si>
  <si>
    <t>PBJ 8200-1M</t>
  </si>
  <si>
    <t>Price 2013
(plus VAT)</t>
  </si>
  <si>
    <t>Price Changes 2013 / 2012</t>
  </si>
  <si>
    <t>Price 2013,
incl. your discount
(plus VAT)</t>
  </si>
  <si>
    <t>Bench Scales</t>
  </si>
  <si>
    <t>Floor Scales</t>
  </si>
  <si>
    <t>IP65…68 Protection</t>
  </si>
  <si>
    <t>Weighing plate
in mm
(BxW | Ø)</t>
  </si>
  <si>
    <t>All prices valid up from January 1st 2013</t>
  </si>
  <si>
    <t>Price 2013,
incl. your discount</t>
  </si>
  <si>
    <t>Set for the determination of density of liquids and solids</t>
  </si>
  <si>
    <t>Stand to elevate the display device, height approx. 250 mm</t>
  </si>
  <si>
    <t>Internal rechargeable battery pack</t>
  </si>
  <si>
    <t>260 x 200</t>
  </si>
  <si>
    <t>120 x 150</t>
  </si>
  <si>
    <t>Protecting cover for series CDE</t>
  </si>
  <si>
    <t>75.000 | 150.000</t>
  </si>
  <si>
    <t>150.000 | 300.000</t>
  </si>
  <si>
    <t>0,10000 | 0,20000</t>
  </si>
  <si>
    <t>PRICE LIST 2013</t>
  </si>
  <si>
    <t>Precio 2013,
incl. su descuento
(más IVA)</t>
  </si>
  <si>
    <t>Precio 2013
(más IVA)</t>
  </si>
  <si>
    <t>Modificación de precio 2013 / 2012</t>
  </si>
  <si>
    <t>Plattform scale, with type approval</t>
  </si>
  <si>
    <t>365 x 258</t>
  </si>
  <si>
    <t>Signal lamp for visual support of weighing with tolerance range</t>
  </si>
  <si>
    <t>Y cable for parallel connection of two terminal devices to the RS 232 interface on the balance</t>
  </si>
  <si>
    <t>600 x 280</t>
  </si>
  <si>
    <t>365 x 360 x 80</t>
  </si>
  <si>
    <t>Handrail set</t>
  </si>
  <si>
    <t>Protective working cover for 440-21A</t>
  </si>
  <si>
    <r>
      <t xml:space="preserve">Ring-shaped draft shield for models with weighing plate </t>
    </r>
    <r>
      <rPr>
        <sz val="8"/>
        <color indexed="8"/>
        <rFont val="Calibri"/>
        <family val="2"/>
      </rPr>
      <t>Ø</t>
    </r>
    <r>
      <rPr>
        <sz val="8.65"/>
        <color indexed="8"/>
        <rFont val="Arial"/>
        <family val="2"/>
      </rPr>
      <t xml:space="preserve"> 82 mm</t>
    </r>
  </si>
  <si>
    <t>Round fiberglass filter</t>
  </si>
  <si>
    <t>Protective working cover for serie GAB</t>
  </si>
  <si>
    <t>Rechargeable battery pack external</t>
  </si>
  <si>
    <t>Rechargeable battery pack internal</t>
  </si>
  <si>
    <t>The shaft can be fitted at KERN for an additional cost</t>
  </si>
  <si>
    <t>Thermal receipt roll</t>
  </si>
  <si>
    <t>Tare pan made from stainless steel</t>
  </si>
  <si>
    <t>Paper roll for VHS 10 pieces</t>
  </si>
  <si>
    <t>300.000 | 400.000</t>
  </si>
  <si>
    <t>100,00000 | 200,00000</t>
  </si>
  <si>
    <t>SX 50c</t>
  </si>
  <si>
    <t>Prices balances, test weights &amp; services valid up from January 1st 2013</t>
  </si>
  <si>
    <t>Gold tester</t>
  </si>
  <si>
    <t>Test stands</t>
  </si>
  <si>
    <t xml:space="preserve">  </t>
  </si>
  <si>
    <t>PRICE LIST MEASURING INSTRUMENTS 2013</t>
  </si>
  <si>
    <t>Digital force measuring instrument</t>
  </si>
  <si>
    <t>Mechanical force measuring instrument</t>
  </si>
  <si>
    <t>Digital tension measuring instrument</t>
  </si>
  <si>
    <t>1000x 1000</t>
  </si>
  <si>
    <t>1200 x 1200</t>
  </si>
  <si>
    <t>Weighing bridge</t>
  </si>
  <si>
    <t>Test stand</t>
  </si>
  <si>
    <t>Couplant gel, approx. 60 ml</t>
  </si>
  <si>
    <t>Cable fixture for tension and fracture, all kinds of cables, 1 piece</t>
  </si>
  <si>
    <t>Standard attachments kit
for all force-measuring devices FA and FH 10 up to 500 N,
6 items</t>
  </si>
  <si>
    <t>Bending-Aufsatz für Biegeprüfungen für Materialtests zur Erhebung des Biegeverhaltens. Ausgerüstet mit Spiegel zur Beobachtung der unteren Materialseite, mit drei rund-länglichen Biegestempel ∅ 8, 12, 16 mm, freischwingend gelagert. Biegerollen kugelgelagert</t>
  </si>
  <si>
    <t>Flat square-shaped sensor
for lateral power sensing of back, chest or arm up to 1000 N,
1 piece</t>
  </si>
  <si>
    <t>Tensiometer attachment as spare part on all FK models from FK 10 up to FK 1K</t>
  </si>
  <si>
    <t>Plummet volume calibration (20 g)</t>
  </si>
  <si>
    <t>Plummet volume calibration (200 g)</t>
  </si>
  <si>
    <t>EMS 300-3</t>
  </si>
  <si>
    <t>EMS 3000-2</t>
  </si>
  <si>
    <t>Precision balance with separate second display</t>
  </si>
  <si>
    <t>While stocks last (approx. March 2013), webshop order only</t>
  </si>
  <si>
    <t>1500 x 1500</t>
  </si>
  <si>
    <t>PCD 250-3</t>
  </si>
  <si>
    <t>PCD 2500-2</t>
  </si>
  <si>
    <t>WTB-A01N</t>
  </si>
  <si>
    <t>Rechargeable battery pack, internal, for series WTB-N</t>
  </si>
  <si>
    <t>RFB-A01</t>
  </si>
  <si>
    <t>Dust cover for WTB-N</t>
  </si>
  <si>
    <t>SCD-4.0</t>
  </si>
  <si>
    <t>Balance Connection - Software for the direct transmission of balance data to Windows applications</t>
  </si>
  <si>
    <t>965-216</t>
  </si>
  <si>
    <t>965-217</t>
  </si>
  <si>
    <t>Verification for electronical balances class II, &lt; 5 kg</t>
  </si>
</sst>
</file>

<file path=xl/styles.xml><?xml version="1.0" encoding="utf-8"?>
<styleSheet xmlns="http://schemas.openxmlformats.org/spreadsheetml/2006/main">
  <numFmts count="19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000"/>
    <numFmt numFmtId="165" formatCode="&quot;Wahr&quot;;&quot;Wahr&quot;;&quot;Falsch&quot;"/>
    <numFmt numFmtId="166" formatCode="0.0"/>
    <numFmt numFmtId="167" formatCode="_-* #,##0.00\ [$€-1]_-;\-* #,##0.00\ [$€-1]_-;_-* &quot;-&quot;??\ [$€-1]_-"/>
    <numFmt numFmtId="168" formatCode="#,##0\ &quot;N&quot;"/>
    <numFmt numFmtId="169" formatCode="#,##0.000\ &quot;N&quot;"/>
    <numFmt numFmtId="170" formatCode="#,##0\ &quot;Nm&quot;"/>
    <numFmt numFmtId="171" formatCode="#,##0\ &quot;μm&quot;"/>
    <numFmt numFmtId="172" formatCode="#,##0\ &quot;RPM&quot;"/>
    <numFmt numFmtId="173" formatCode="_-* #,##0.0\ _€_-;\-* #,##0.0\ _€_-;_-* &quot;-&quot;??\ _€_-;_-@_-"/>
    <numFmt numFmtId="174" formatCode="#,##0.00\ &quot;€&quot;"/>
    <numFmt numFmtId="175" formatCode="#,##0\ &quot;mm&quot;"/>
    <numFmt numFmtId="176" formatCode="#,##0\ &quot;lx&quot;"/>
    <numFmt numFmtId="177" formatCode="#,##0\ &quot;°C&quot;"/>
    <numFmt numFmtId="178" formatCode="#,##0\ &quot;db&quot;"/>
  </numFmts>
  <fonts count="83">
    <font>
      <sz val="10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10"/>
      <color indexed="8"/>
      <name val="Verdana"/>
      <family val="2"/>
    </font>
    <font>
      <b/>
      <sz val="18"/>
      <color indexed="62"/>
      <name val="Cambria"/>
      <family val="2"/>
    </font>
    <font>
      <sz val="10"/>
      <color indexed="60"/>
      <name val="Verdana"/>
      <family val="2"/>
    </font>
    <font>
      <b/>
      <sz val="10"/>
      <color indexed="52"/>
      <name val="Verdana"/>
      <family val="2"/>
    </font>
    <font>
      <sz val="10"/>
      <color indexed="52"/>
      <name val="Verdana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10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2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indexed="20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0"/>
      <name val="Calibri"/>
      <family val="2"/>
      <scheme val="minor"/>
    </font>
    <font>
      <sz val="10"/>
      <color theme="0"/>
      <name val="Verdana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Verdana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Verdana"/>
      <family val="2"/>
    </font>
    <font>
      <sz val="11"/>
      <color rgb="FF3F3F76"/>
      <name val="Calibri"/>
      <family val="2"/>
      <scheme val="minor"/>
    </font>
    <font>
      <sz val="10"/>
      <color rgb="FF3F3F76"/>
      <name val="Verdana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Verdana"/>
      <family val="2"/>
    </font>
    <font>
      <sz val="11"/>
      <color rgb="FF006100"/>
      <name val="Calibri"/>
      <family val="2"/>
      <scheme val="minor"/>
    </font>
    <font>
      <sz val="10"/>
      <color rgb="FF006100"/>
      <name val="Verdana"/>
      <family val="2"/>
    </font>
    <font>
      <sz val="11"/>
      <color rgb="FF9C6500"/>
      <name val="Calibri"/>
      <family val="2"/>
      <scheme val="minor"/>
    </font>
    <font>
      <sz val="10"/>
      <color rgb="FF9C6500"/>
      <name val="Verdana"/>
      <family val="2"/>
    </font>
    <font>
      <sz val="11"/>
      <color indexed="20"/>
      <name val="Calibri"/>
      <family val="2"/>
      <scheme val="minor"/>
    </font>
    <font>
      <b/>
      <sz val="18"/>
      <color indexed="56"/>
      <name val="Cambria"/>
      <family val="2"/>
      <scheme val="maj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rgb="FFFA7D00"/>
      <name val="Calibri"/>
      <family val="2"/>
      <scheme val="minor"/>
    </font>
    <font>
      <sz val="10"/>
      <color rgb="FFFA7D00"/>
      <name val="Verdana"/>
      <family val="2"/>
    </font>
    <font>
      <sz val="11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Verdana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8"/>
      <color indexed="30"/>
      <name val="Arial"/>
      <family val="2"/>
    </font>
    <font>
      <sz val="8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2"/>
      <color theme="0" tint="-0.499984740745262"/>
      <name val="Arial"/>
      <family val="2"/>
    </font>
    <font>
      <sz val="8"/>
      <color indexed="8"/>
      <name val="Calibri"/>
      <family val="2"/>
    </font>
    <font>
      <sz val="8.65"/>
      <color indexed="8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BC5C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</fills>
  <borders count="9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/>
      <diagonal/>
    </border>
    <border>
      <left style="thin">
        <color indexed="22"/>
      </left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/>
      <top style="medium">
        <color indexed="64"/>
      </top>
      <bottom/>
      <diagonal/>
    </border>
    <border>
      <left/>
      <right style="thin">
        <color indexed="22"/>
      </right>
      <top style="medium">
        <color indexed="64"/>
      </top>
      <bottom/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081">
    <xf numFmtId="0" fontId="0" fillId="0" borderId="0"/>
    <xf numFmtId="0" fontId="42" fillId="2" borderId="0" applyNumberFormat="0" applyBorder="0" applyAlignment="0" applyProtection="0"/>
    <xf numFmtId="0" fontId="43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3" fillId="2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2" fillId="5" borderId="0" applyNumberFormat="0" applyBorder="0" applyAlignment="0" applyProtection="0"/>
    <xf numFmtId="0" fontId="43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2" fillId="7" borderId="0" applyNumberFormat="0" applyBorder="0" applyAlignment="0" applyProtection="0"/>
    <xf numFmtId="0" fontId="43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2" fillId="9" borderId="0" applyNumberFormat="0" applyBorder="0" applyAlignment="0" applyProtection="0"/>
    <xf numFmtId="0" fontId="4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0" borderId="0" applyNumberFormat="0" applyBorder="0" applyAlignment="0" applyProtection="0"/>
    <xf numFmtId="0" fontId="43" fillId="30" borderId="0" applyNumberFormat="0" applyBorder="0" applyAlignment="0" applyProtection="0"/>
    <xf numFmtId="0" fontId="42" fillId="31" borderId="0" applyNumberFormat="0" applyBorder="0" applyAlignment="0" applyProtection="0"/>
    <xf numFmtId="0" fontId="4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31" borderId="0" applyNumberFormat="0" applyBorder="0" applyAlignment="0" applyProtection="0"/>
    <xf numFmtId="0" fontId="43" fillId="31" borderId="0" applyNumberFormat="0" applyBorder="0" applyAlignment="0" applyProtection="0"/>
    <xf numFmtId="0" fontId="42" fillId="3" borderId="0" applyNumberFormat="0" applyBorder="0" applyAlignment="0" applyProtection="0"/>
    <xf numFmtId="0" fontId="43" fillId="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2" fillId="32" borderId="0" applyNumberFormat="0" applyBorder="0" applyAlignment="0" applyProtection="0"/>
    <xf numFmtId="0" fontId="43" fillId="3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2" fillId="12" borderId="0" applyNumberFormat="0" applyBorder="0" applyAlignment="0" applyProtection="0"/>
    <xf numFmtId="0" fontId="4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2" fillId="9" borderId="0" applyNumberFormat="0" applyBorder="0" applyAlignment="0" applyProtection="0"/>
    <xf numFmtId="0" fontId="43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9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2" fillId="33" borderId="0" applyNumberFormat="0" applyBorder="0" applyAlignment="0" applyProtection="0"/>
    <xf numFmtId="0" fontId="43" fillId="3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2" fillId="14" borderId="0" applyNumberFormat="0" applyBorder="0" applyAlignment="0" applyProtection="0"/>
    <xf numFmtId="0" fontId="43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14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3" fillId="14" borderId="0" applyNumberFormat="0" applyBorder="0" applyAlignment="0" applyProtection="0"/>
    <xf numFmtId="0" fontId="43" fillId="14" borderId="0" applyNumberFormat="0" applyBorder="0" applyAlignment="0" applyProtection="0"/>
    <xf numFmtId="0" fontId="44" fillId="15" borderId="0" applyNumberFormat="0" applyBorder="0" applyAlignment="0" applyProtection="0"/>
    <xf numFmtId="0" fontId="45" fillId="15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45" fillId="3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12" borderId="0" applyNumberFormat="0" applyBorder="0" applyAlignment="0" applyProtection="0"/>
    <xf numFmtId="0" fontId="45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18" borderId="0" applyNumberFormat="0" applyBorder="0" applyAlignment="0" applyProtection="0"/>
    <xf numFmtId="0" fontId="45" fillId="18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5" fillId="18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5" fillId="35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20" borderId="0" applyNumberFormat="0" applyBorder="0" applyAlignment="0" applyProtection="0"/>
    <xf numFmtId="0" fontId="45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45" fillId="20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18" borderId="0" applyNumberFormat="0" applyBorder="0" applyAlignment="0" applyProtection="0"/>
    <xf numFmtId="0" fontId="45" fillId="18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4" fillId="36" borderId="0" applyNumberFormat="0" applyBorder="0" applyAlignment="0" applyProtection="0"/>
    <xf numFmtId="0" fontId="45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5" fillId="3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6" fillId="4" borderId="66" applyNumberFormat="0" applyAlignment="0" applyProtection="0"/>
    <xf numFmtId="0" fontId="47" fillId="4" borderId="66" applyNumberFormat="0" applyAlignment="0" applyProtection="0"/>
    <xf numFmtId="0" fontId="20" fillId="25" borderId="1" applyNumberFormat="0" applyAlignment="0" applyProtection="0"/>
    <xf numFmtId="0" fontId="20" fillId="25" borderId="1" applyNumberFormat="0" applyAlignment="0" applyProtection="0"/>
    <xf numFmtId="0" fontId="47" fillId="4" borderId="66" applyNumberFormat="0" applyAlignment="0" applyProtection="0"/>
    <xf numFmtId="0" fontId="47" fillId="4" borderId="66" applyNumberFormat="0" applyAlignment="0" applyProtection="0"/>
    <xf numFmtId="0" fontId="47" fillId="4" borderId="66" applyNumberFormat="0" applyAlignment="0" applyProtection="0"/>
    <xf numFmtId="0" fontId="47" fillId="4" borderId="66" applyNumberFormat="0" applyAlignment="0" applyProtection="0"/>
    <xf numFmtId="0" fontId="47" fillId="4" borderId="66" applyNumberFormat="0" applyAlignment="0" applyProtection="0"/>
    <xf numFmtId="0" fontId="20" fillId="25" borderId="1" applyNumberFormat="0" applyAlignment="0" applyProtection="0"/>
    <xf numFmtId="0" fontId="20" fillId="25" borderId="1" applyNumberFormat="0" applyAlignment="0" applyProtection="0"/>
    <xf numFmtId="0" fontId="20" fillId="25" borderId="1" applyNumberFormat="0" applyAlignment="0" applyProtection="0"/>
    <xf numFmtId="0" fontId="20" fillId="25" borderId="1" applyNumberFormat="0" applyAlignment="0" applyProtection="0"/>
    <xf numFmtId="0" fontId="47" fillId="4" borderId="66" applyNumberFormat="0" applyAlignment="0" applyProtection="0"/>
    <xf numFmtId="0" fontId="47" fillId="4" borderId="66" applyNumberFormat="0" applyAlignment="0" applyProtection="0"/>
    <xf numFmtId="0" fontId="48" fillId="4" borderId="67" applyNumberFormat="0" applyAlignment="0" applyProtection="0"/>
    <xf numFmtId="0" fontId="49" fillId="4" borderId="67" applyNumberFormat="0" applyAlignment="0" applyProtection="0"/>
    <xf numFmtId="0" fontId="21" fillId="25" borderId="2" applyNumberFormat="0" applyAlignment="0" applyProtection="0"/>
    <xf numFmtId="0" fontId="21" fillId="25" borderId="2" applyNumberFormat="0" applyAlignment="0" applyProtection="0"/>
    <xf numFmtId="0" fontId="49" fillId="4" borderId="67" applyNumberFormat="0" applyAlignment="0" applyProtection="0"/>
    <xf numFmtId="0" fontId="15" fillId="4" borderId="67" applyNumberFormat="0" applyAlignment="0" applyProtection="0"/>
    <xf numFmtId="0" fontId="15" fillId="4" borderId="67" applyNumberFormat="0" applyAlignment="0" applyProtection="0"/>
    <xf numFmtId="0" fontId="15" fillId="4" borderId="67" applyNumberFormat="0" applyAlignment="0" applyProtection="0"/>
    <xf numFmtId="0" fontId="15" fillId="4" borderId="67" applyNumberFormat="0" applyAlignment="0" applyProtection="0"/>
    <xf numFmtId="0" fontId="21" fillId="25" borderId="2" applyNumberFormat="0" applyAlignment="0" applyProtection="0"/>
    <xf numFmtId="0" fontId="21" fillId="25" borderId="2" applyNumberFormat="0" applyAlignment="0" applyProtection="0"/>
    <xf numFmtId="0" fontId="21" fillId="25" borderId="2" applyNumberFormat="0" applyAlignment="0" applyProtection="0"/>
    <xf numFmtId="0" fontId="21" fillId="25" borderId="2" applyNumberFormat="0" applyAlignment="0" applyProtection="0"/>
    <xf numFmtId="0" fontId="49" fillId="4" borderId="67" applyNumberFormat="0" applyAlignment="0" applyProtection="0"/>
    <xf numFmtId="0" fontId="49" fillId="4" borderId="67" applyNumberFormat="0" applyAlignment="0" applyProtection="0"/>
    <xf numFmtId="43" fontId="5" fillId="0" borderId="0" applyFont="0" applyFill="0" applyBorder="0" applyAlignment="0" applyProtection="0"/>
    <xf numFmtId="0" fontId="50" fillId="38" borderId="67" applyNumberFormat="0" applyAlignment="0" applyProtection="0"/>
    <xf numFmtId="0" fontId="51" fillId="38" borderId="67" applyNumberFormat="0" applyAlignment="0" applyProtection="0"/>
    <xf numFmtId="0" fontId="22" fillId="13" borderId="2" applyNumberFormat="0" applyAlignment="0" applyProtection="0"/>
    <xf numFmtId="0" fontId="22" fillId="13" borderId="2" applyNumberFormat="0" applyAlignment="0" applyProtection="0"/>
    <xf numFmtId="0" fontId="51" fillId="38" borderId="67" applyNumberFormat="0" applyAlignment="0" applyProtection="0"/>
    <xf numFmtId="0" fontId="51" fillId="38" borderId="67" applyNumberFormat="0" applyAlignment="0" applyProtection="0"/>
    <xf numFmtId="0" fontId="51" fillId="38" borderId="67" applyNumberFormat="0" applyAlignment="0" applyProtection="0"/>
    <xf numFmtId="0" fontId="51" fillId="38" borderId="67" applyNumberFormat="0" applyAlignment="0" applyProtection="0"/>
    <xf numFmtId="0" fontId="51" fillId="38" borderId="67" applyNumberFormat="0" applyAlignment="0" applyProtection="0"/>
    <xf numFmtId="0" fontId="22" fillId="13" borderId="2" applyNumberFormat="0" applyAlignment="0" applyProtection="0"/>
    <xf numFmtId="0" fontId="22" fillId="13" borderId="2" applyNumberFormat="0" applyAlignment="0" applyProtection="0"/>
    <xf numFmtId="0" fontId="22" fillId="13" borderId="2" applyNumberFormat="0" applyAlignment="0" applyProtection="0"/>
    <xf numFmtId="0" fontId="22" fillId="13" borderId="2" applyNumberFormat="0" applyAlignment="0" applyProtection="0"/>
    <xf numFmtId="0" fontId="51" fillId="38" borderId="67" applyNumberFormat="0" applyAlignment="0" applyProtection="0"/>
    <xf numFmtId="0" fontId="51" fillId="38" borderId="67" applyNumberFormat="0" applyAlignment="0" applyProtection="0"/>
    <xf numFmtId="0" fontId="52" fillId="0" borderId="3" applyNumberFormat="0" applyFill="0" applyAlignment="0" applyProtection="0"/>
    <xf numFmtId="0" fontId="53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53" fillId="0" borderId="3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53" fillId="0" borderId="5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53" fillId="0" borderId="3" applyNumberFormat="0" applyFill="0" applyAlignment="0" applyProtection="0"/>
    <xf numFmtId="0" fontId="53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6" fillId="39" borderId="0" applyNumberFormat="0" applyBorder="0" applyAlignment="0" applyProtection="0"/>
    <xf numFmtId="0" fontId="57" fillId="39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7" fillId="39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8" fillId="40" borderId="0" applyNumberFormat="0" applyBorder="0" applyAlignment="0" applyProtection="0"/>
    <xf numFmtId="0" fontId="59" fillId="4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9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59" fillId="40" borderId="0" applyNumberFormat="0" applyBorder="0" applyAlignment="0" applyProtection="0"/>
    <xf numFmtId="0" fontId="59" fillId="40" borderId="0" applyNumberFormat="0" applyBorder="0" applyAlignment="0" applyProtection="0"/>
    <xf numFmtId="0" fontId="31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7" fillId="8" borderId="6" applyNumberFormat="0" applyFont="0" applyAlignment="0" applyProtection="0"/>
    <xf numFmtId="0" fontId="17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31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31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1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7" fillId="8" borderId="6" applyNumberFormat="0" applyFont="0" applyAlignment="0" applyProtection="0"/>
    <xf numFmtId="0" fontId="17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1" fillId="8" borderId="6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2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31" fillId="41" borderId="68" applyNumberFormat="0" applyFont="0" applyAlignment="0" applyProtection="0"/>
    <xf numFmtId="0" fontId="60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33" fillId="42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61" fillId="0" borderId="0" applyNumberFormat="0" applyFill="0" applyBorder="0" applyAlignment="0" applyProtection="0"/>
    <xf numFmtId="0" fontId="62" fillId="0" borderId="7" applyNumberFormat="0" applyFill="0" applyAlignment="0" applyProtection="0"/>
    <xf numFmtId="0" fontId="34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34" fillId="0" borderId="7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69" applyNumberFormat="0" applyFill="0" applyAlignment="0" applyProtection="0"/>
    <xf numFmtId="0" fontId="35" fillId="0" borderId="69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5" fillId="0" borderId="69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35" fillId="0" borderId="69" applyNumberFormat="0" applyFill="0" applyAlignment="0" applyProtection="0"/>
    <xf numFmtId="0" fontId="35" fillId="0" borderId="69" applyNumberFormat="0" applyFill="0" applyAlignment="0" applyProtection="0"/>
    <xf numFmtId="0" fontId="64" fillId="0" borderId="12" applyNumberFormat="0" applyFill="0" applyAlignment="0" applyProtection="0"/>
    <xf numFmtId="0" fontId="36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6" fillId="0" borderId="12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6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5" fillId="0" borderId="70" applyNumberFormat="0" applyFill="0" applyAlignment="0" applyProtection="0"/>
    <xf numFmtId="0" fontId="66" fillId="0" borderId="70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66" fillId="0" borderId="70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66" fillId="0" borderId="70" applyNumberFormat="0" applyFill="0" applyAlignment="0" applyProtection="0"/>
    <xf numFmtId="0" fontId="66" fillId="0" borderId="70" applyNumberFormat="0" applyFill="0" applyAlignment="0" applyProtection="0"/>
    <xf numFmtId="44" fontId="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3" borderId="71" applyNumberFormat="0" applyAlignment="0" applyProtection="0"/>
    <xf numFmtId="0" fontId="70" fillId="43" borderId="71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70" fillId="43" borderId="71" applyNumberFormat="0" applyAlignment="0" applyProtection="0"/>
    <xf numFmtId="0" fontId="70" fillId="43" borderId="71" applyNumberFormat="0" applyAlignment="0" applyProtection="0"/>
    <xf numFmtId="0" fontId="70" fillId="43" borderId="71" applyNumberFormat="0" applyAlignment="0" applyProtection="0"/>
    <xf numFmtId="0" fontId="70" fillId="43" borderId="71" applyNumberFormat="0" applyAlignment="0" applyProtection="0"/>
    <xf numFmtId="0" fontId="70" fillId="43" borderId="71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70" fillId="43" borderId="71" applyNumberFormat="0" applyAlignment="0" applyProtection="0"/>
    <xf numFmtId="0" fontId="70" fillId="43" borderId="71" applyNumberFormat="0" applyAlignment="0" applyProtection="0"/>
    <xf numFmtId="44" fontId="72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049">
    <xf numFmtId="0" fontId="0" fillId="0" borderId="0" xfId="0"/>
    <xf numFmtId="0" fontId="2" fillId="0" borderId="0" xfId="0" applyFont="1" applyFill="1"/>
    <xf numFmtId="3" fontId="2" fillId="0" borderId="0" xfId="0" applyNumberFormat="1" applyFont="1" applyFill="1"/>
    <xf numFmtId="164" fontId="2" fillId="0" borderId="0" xfId="0" applyNumberFormat="1" applyFont="1" applyFill="1"/>
    <xf numFmtId="0" fontId="3" fillId="0" borderId="18" xfId="956" applyFont="1" applyFill="1" applyBorder="1" applyAlignment="1">
      <alignment wrapText="1"/>
    </xf>
    <xf numFmtId="0" fontId="3" fillId="0" borderId="18" xfId="957" applyFont="1" applyFill="1" applyBorder="1" applyAlignment="1">
      <alignment wrapText="1"/>
    </xf>
    <xf numFmtId="3" fontId="3" fillId="0" borderId="18" xfId="957" applyNumberFormat="1" applyFont="1" applyFill="1" applyBorder="1" applyAlignment="1">
      <alignment horizontal="right" wrapText="1"/>
    </xf>
    <xf numFmtId="164" fontId="3" fillId="0" borderId="18" xfId="957" applyNumberFormat="1" applyFont="1" applyFill="1" applyBorder="1" applyAlignment="1">
      <alignment horizontal="right" wrapText="1"/>
    </xf>
    <xf numFmtId="0" fontId="3" fillId="0" borderId="18" xfId="956" applyFont="1" applyFill="1" applyBorder="1" applyAlignment="1">
      <alignment horizontal="center" wrapText="1"/>
    </xf>
    <xf numFmtId="0" fontId="3" fillId="0" borderId="18" xfId="957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0" fontId="3" fillId="0" borderId="18" xfId="957" applyFont="1" applyFill="1" applyBorder="1" applyAlignment="1">
      <alignment horizontal="center" vertical="center" wrapText="1"/>
    </xf>
    <xf numFmtId="0" fontId="8" fillId="27" borderId="20" xfId="0" applyFont="1" applyFill="1" applyBorder="1" applyAlignment="1">
      <alignment horizontal="center" vertical="center"/>
    </xf>
    <xf numFmtId="0" fontId="3" fillId="0" borderId="21" xfId="956" applyFont="1" applyFill="1" applyBorder="1" applyAlignment="1">
      <alignment vertical="center" wrapText="1"/>
    </xf>
    <xf numFmtId="3" fontId="2" fillId="0" borderId="21" xfId="0" applyNumberFormat="1" applyFont="1" applyFill="1" applyBorder="1" applyAlignment="1">
      <alignment vertical="center"/>
    </xf>
    <xf numFmtId="164" fontId="2" fillId="0" borderId="21" xfId="0" applyNumberFormat="1" applyFont="1" applyFill="1" applyBorder="1" applyAlignment="1">
      <alignment vertical="center"/>
    </xf>
    <xf numFmtId="0" fontId="3" fillId="0" borderId="21" xfId="956" applyFont="1" applyFill="1" applyBorder="1" applyAlignment="1">
      <alignment horizontal="center" vertical="center" wrapText="1"/>
    </xf>
    <xf numFmtId="0" fontId="3" fillId="0" borderId="22" xfId="956" applyFont="1" applyFill="1" applyBorder="1" applyAlignment="1">
      <alignment vertical="center" wrapText="1"/>
    </xf>
    <xf numFmtId="3" fontId="2" fillId="0" borderId="22" xfId="0" applyNumberFormat="1" applyFont="1" applyFill="1" applyBorder="1" applyAlignment="1">
      <alignment vertical="center"/>
    </xf>
    <xf numFmtId="164" fontId="2" fillId="0" borderId="22" xfId="0" applyNumberFormat="1" applyFont="1" applyFill="1" applyBorder="1" applyAlignment="1">
      <alignment vertical="center"/>
    </xf>
    <xf numFmtId="0" fontId="3" fillId="0" borderId="22" xfId="956" applyFont="1" applyFill="1" applyBorder="1" applyAlignment="1">
      <alignment horizontal="center" vertical="center" wrapText="1"/>
    </xf>
    <xf numFmtId="0" fontId="3" fillId="0" borderId="18" xfId="956" applyFont="1" applyFill="1" applyBorder="1" applyAlignment="1">
      <alignment vertical="center" wrapText="1"/>
    </xf>
    <xf numFmtId="3" fontId="2" fillId="0" borderId="18" xfId="0" applyNumberFormat="1" applyFont="1" applyFill="1" applyBorder="1" applyAlignment="1">
      <alignment vertical="center"/>
    </xf>
    <xf numFmtId="164" fontId="2" fillId="0" borderId="18" xfId="0" applyNumberFormat="1" applyFont="1" applyFill="1" applyBorder="1" applyAlignment="1">
      <alignment vertical="center"/>
    </xf>
    <xf numFmtId="0" fontId="3" fillId="0" borderId="18" xfId="956" applyFont="1" applyFill="1" applyBorder="1" applyAlignment="1">
      <alignment horizontal="center" vertical="center" wrapText="1"/>
    </xf>
    <xf numFmtId="0" fontId="3" fillId="0" borderId="23" xfId="956" applyFont="1" applyFill="1" applyBorder="1" applyAlignment="1">
      <alignment vertical="center" wrapText="1"/>
    </xf>
    <xf numFmtId="3" fontId="2" fillId="0" borderId="23" xfId="0" applyNumberFormat="1" applyFont="1" applyFill="1" applyBorder="1" applyAlignment="1">
      <alignment vertical="center"/>
    </xf>
    <xf numFmtId="164" fontId="2" fillId="0" borderId="23" xfId="0" applyNumberFormat="1" applyFont="1" applyFill="1" applyBorder="1" applyAlignment="1">
      <alignment vertical="center"/>
    </xf>
    <xf numFmtId="0" fontId="3" fillId="0" borderId="23" xfId="956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right" vertical="center"/>
    </xf>
    <xf numFmtId="3" fontId="2" fillId="0" borderId="18" xfId="0" applyNumberFormat="1" applyFont="1" applyFill="1" applyBorder="1" applyAlignment="1">
      <alignment horizontal="right" vertical="center"/>
    </xf>
    <xf numFmtId="164" fontId="2" fillId="0" borderId="18" xfId="0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164" fontId="2" fillId="0" borderId="23" xfId="0" applyNumberFormat="1" applyFont="1" applyFill="1" applyBorder="1" applyAlignment="1">
      <alignment horizontal="right" vertical="center"/>
    </xf>
    <xf numFmtId="0" fontId="3" fillId="0" borderId="24" xfId="956" applyFont="1" applyFill="1" applyBorder="1" applyAlignment="1">
      <alignment vertical="center" wrapText="1"/>
    </xf>
    <xf numFmtId="0" fontId="3" fillId="0" borderId="24" xfId="956" applyFont="1" applyFill="1" applyBorder="1" applyAlignment="1">
      <alignment horizontal="center" vertical="center" wrapText="1"/>
    </xf>
    <xf numFmtId="0" fontId="3" fillId="0" borderId="22" xfId="957" applyFont="1" applyFill="1" applyBorder="1" applyAlignment="1">
      <alignment vertical="center" wrapText="1"/>
    </xf>
    <xf numFmtId="3" fontId="3" fillId="0" borderId="22" xfId="957" applyNumberFormat="1" applyFont="1" applyFill="1" applyBorder="1" applyAlignment="1">
      <alignment horizontal="right" vertical="center" wrapText="1"/>
    </xf>
    <xf numFmtId="164" fontId="3" fillId="0" borderId="22" xfId="957" applyNumberFormat="1" applyFont="1" applyFill="1" applyBorder="1" applyAlignment="1">
      <alignment horizontal="right" vertical="center" wrapText="1"/>
    </xf>
    <xf numFmtId="0" fontId="3" fillId="0" borderId="22" xfId="957" applyFont="1" applyFill="1" applyBorder="1" applyAlignment="1">
      <alignment horizontal="center" vertical="center" wrapText="1"/>
    </xf>
    <xf numFmtId="0" fontId="3" fillId="0" borderId="18" xfId="957" applyFont="1" applyFill="1" applyBorder="1" applyAlignment="1">
      <alignment vertical="center" wrapText="1"/>
    </xf>
    <xf numFmtId="3" fontId="3" fillId="0" borderId="18" xfId="957" applyNumberFormat="1" applyFont="1" applyFill="1" applyBorder="1" applyAlignment="1">
      <alignment horizontal="right" vertical="center" wrapText="1"/>
    </xf>
    <xf numFmtId="164" fontId="3" fillId="0" borderId="18" xfId="957" applyNumberFormat="1" applyFont="1" applyFill="1" applyBorder="1" applyAlignment="1">
      <alignment horizontal="right" vertical="center" wrapText="1"/>
    </xf>
    <xf numFmtId="0" fontId="3" fillId="0" borderId="23" xfId="957" applyFont="1" applyFill="1" applyBorder="1" applyAlignment="1">
      <alignment vertical="center" wrapText="1"/>
    </xf>
    <xf numFmtId="3" fontId="3" fillId="0" borderId="23" xfId="957" applyNumberFormat="1" applyFont="1" applyFill="1" applyBorder="1" applyAlignment="1">
      <alignment horizontal="right" vertical="center" wrapText="1"/>
    </xf>
    <xf numFmtId="164" fontId="3" fillId="0" borderId="23" xfId="957" applyNumberFormat="1" applyFont="1" applyFill="1" applyBorder="1" applyAlignment="1">
      <alignment horizontal="right" vertical="center" wrapText="1"/>
    </xf>
    <xf numFmtId="0" fontId="3" fillId="0" borderId="23" xfId="957" applyFont="1" applyFill="1" applyBorder="1" applyAlignment="1">
      <alignment horizontal="center" vertical="center" wrapText="1"/>
    </xf>
    <xf numFmtId="0" fontId="3" fillId="0" borderId="24" xfId="957" applyFont="1" applyFill="1" applyBorder="1" applyAlignment="1">
      <alignment vertical="center" wrapText="1"/>
    </xf>
    <xf numFmtId="3" fontId="3" fillId="0" borderId="24" xfId="957" applyNumberFormat="1" applyFont="1" applyFill="1" applyBorder="1" applyAlignment="1">
      <alignment horizontal="right" vertical="center" wrapText="1"/>
    </xf>
    <xf numFmtId="164" fontId="3" fillId="0" borderId="24" xfId="957" applyNumberFormat="1" applyFont="1" applyFill="1" applyBorder="1" applyAlignment="1">
      <alignment horizontal="right" vertical="center" wrapText="1"/>
    </xf>
    <xf numFmtId="0" fontId="3" fillId="0" borderId="24" xfId="957" applyFont="1" applyFill="1" applyBorder="1" applyAlignment="1">
      <alignment horizontal="center" vertical="center" wrapText="1"/>
    </xf>
    <xf numFmtId="3" fontId="3" fillId="0" borderId="22" xfId="956" applyNumberFormat="1" applyFont="1" applyFill="1" applyBorder="1" applyAlignment="1">
      <alignment horizontal="right" vertical="center" wrapText="1"/>
    </xf>
    <xf numFmtId="164" fontId="3" fillId="0" borderId="22" xfId="956" applyNumberFormat="1" applyFont="1" applyFill="1" applyBorder="1" applyAlignment="1">
      <alignment horizontal="right" vertical="center" wrapText="1"/>
    </xf>
    <xf numFmtId="0" fontId="3" fillId="0" borderId="25" xfId="956" applyFont="1" applyFill="1" applyBorder="1" applyAlignment="1">
      <alignment vertical="center" wrapText="1"/>
    </xf>
    <xf numFmtId="3" fontId="2" fillId="0" borderId="25" xfId="0" applyNumberFormat="1" applyFont="1" applyFill="1" applyBorder="1" applyAlignment="1">
      <alignment vertical="center"/>
    </xf>
    <xf numFmtId="164" fontId="2" fillId="0" borderId="25" xfId="0" applyNumberFormat="1" applyFont="1" applyFill="1" applyBorder="1" applyAlignment="1">
      <alignment vertical="center"/>
    </xf>
    <xf numFmtId="0" fontId="3" fillId="0" borderId="25" xfId="956" applyFont="1" applyFill="1" applyBorder="1" applyAlignment="1">
      <alignment horizontal="center" vertical="center" wrapText="1"/>
    </xf>
    <xf numFmtId="0" fontId="2" fillId="28" borderId="0" xfId="0" applyFont="1" applyFill="1"/>
    <xf numFmtId="0" fontId="2" fillId="28" borderId="0" xfId="0" applyFont="1" applyFill="1" applyAlignment="1">
      <alignment horizontal="center"/>
    </xf>
    <xf numFmtId="3" fontId="2" fillId="28" borderId="0" xfId="0" applyNumberFormat="1" applyFont="1" applyFill="1"/>
    <xf numFmtId="164" fontId="2" fillId="28" borderId="0" xfId="0" applyNumberFormat="1" applyFont="1" applyFill="1"/>
    <xf numFmtId="0" fontId="2" fillId="28" borderId="26" xfId="0" applyFont="1" applyFill="1" applyBorder="1" applyAlignment="1">
      <alignment horizontal="center" vertical="center"/>
    </xf>
    <xf numFmtId="0" fontId="2" fillId="28" borderId="27" xfId="0" applyFont="1" applyFill="1" applyBorder="1" applyAlignment="1">
      <alignment horizontal="center" vertical="center"/>
    </xf>
    <xf numFmtId="0" fontId="8" fillId="28" borderId="28" xfId="0" applyFont="1" applyFill="1" applyBorder="1" applyAlignment="1">
      <alignment horizontal="center" vertical="center"/>
    </xf>
    <xf numFmtId="0" fontId="2" fillId="28" borderId="28" xfId="0" applyFont="1" applyFill="1" applyBorder="1" applyAlignment="1">
      <alignment horizontal="center" vertical="center"/>
    </xf>
    <xf numFmtId="0" fontId="3" fillId="28" borderId="26" xfId="957" applyFont="1" applyFill="1" applyBorder="1" applyAlignment="1">
      <alignment vertical="center" wrapText="1"/>
    </xf>
    <xf numFmtId="3" fontId="3" fillId="28" borderId="26" xfId="957" applyNumberFormat="1" applyFont="1" applyFill="1" applyBorder="1" applyAlignment="1">
      <alignment horizontal="right" vertical="center" wrapText="1"/>
    </xf>
    <xf numFmtId="164" fontId="3" fillId="28" borderId="26" xfId="957" applyNumberFormat="1" applyFont="1" applyFill="1" applyBorder="1" applyAlignment="1">
      <alignment horizontal="right" vertical="center" wrapText="1"/>
    </xf>
    <xf numFmtId="0" fontId="3" fillId="28" borderId="26" xfId="957" applyFont="1" applyFill="1" applyBorder="1" applyAlignment="1">
      <alignment horizontal="center" vertical="center" wrapText="1"/>
    </xf>
    <xf numFmtId="0" fontId="2" fillId="28" borderId="0" xfId="0" applyFont="1" applyFill="1" applyBorder="1" applyAlignment="1">
      <alignment horizontal="center" vertical="center"/>
    </xf>
    <xf numFmtId="0" fontId="3" fillId="28" borderId="0" xfId="957" applyFont="1" applyFill="1" applyBorder="1" applyAlignment="1">
      <alignment vertical="center" wrapText="1"/>
    </xf>
    <xf numFmtId="3" fontId="3" fillId="28" borderId="0" xfId="957" applyNumberFormat="1" applyFont="1" applyFill="1" applyBorder="1" applyAlignment="1">
      <alignment horizontal="right" vertical="center" wrapText="1"/>
    </xf>
    <xf numFmtId="164" fontId="3" fillId="28" borderId="0" xfId="957" applyNumberFormat="1" applyFont="1" applyFill="1" applyBorder="1" applyAlignment="1">
      <alignment horizontal="right" vertical="center" wrapText="1"/>
    </xf>
    <xf numFmtId="0" fontId="3" fillId="28" borderId="0" xfId="957" applyFont="1" applyFill="1" applyBorder="1" applyAlignment="1">
      <alignment horizontal="center" vertical="center" wrapText="1"/>
    </xf>
    <xf numFmtId="0" fontId="3" fillId="0" borderId="21" xfId="957" applyFont="1" applyFill="1" applyBorder="1" applyAlignment="1">
      <alignment vertical="center" wrapText="1"/>
    </xf>
    <xf numFmtId="3" fontId="3" fillId="0" borderId="21" xfId="957" applyNumberFormat="1" applyFont="1" applyFill="1" applyBorder="1" applyAlignment="1">
      <alignment horizontal="right" vertical="center" wrapText="1"/>
    </xf>
    <xf numFmtId="164" fontId="3" fillId="0" borderId="21" xfId="957" applyNumberFormat="1" applyFont="1" applyFill="1" applyBorder="1" applyAlignment="1">
      <alignment horizontal="right" vertical="center" wrapText="1"/>
    </xf>
    <xf numFmtId="0" fontId="3" fillId="0" borderId="21" xfId="957" applyFont="1" applyFill="1" applyBorder="1" applyAlignment="1">
      <alignment horizontal="center" vertical="center" wrapText="1"/>
    </xf>
    <xf numFmtId="0" fontId="2" fillId="28" borderId="20" xfId="0" applyFont="1" applyFill="1" applyBorder="1" applyAlignment="1">
      <alignment horizontal="center" vertical="center"/>
    </xf>
    <xf numFmtId="0" fontId="2" fillId="28" borderId="29" xfId="0" applyFont="1" applyFill="1" applyBorder="1" applyAlignment="1">
      <alignment horizontal="center" vertical="center"/>
    </xf>
    <xf numFmtId="0" fontId="2" fillId="28" borderId="30" xfId="0" applyFont="1" applyFill="1" applyBorder="1" applyAlignment="1">
      <alignment horizontal="center" vertical="center"/>
    </xf>
    <xf numFmtId="0" fontId="2" fillId="28" borderId="31" xfId="0" applyFont="1" applyFill="1" applyBorder="1" applyAlignment="1">
      <alignment horizontal="center" vertical="center"/>
    </xf>
    <xf numFmtId="0" fontId="2" fillId="28" borderId="32" xfId="0" applyFont="1" applyFill="1" applyBorder="1" applyAlignment="1">
      <alignment horizontal="center" vertical="center"/>
    </xf>
    <xf numFmtId="3" fontId="3" fillId="0" borderId="18" xfId="957" applyNumberFormat="1" applyFont="1" applyFill="1" applyBorder="1" applyAlignment="1">
      <alignment horizontal="right" vertical="center"/>
    </xf>
    <xf numFmtId="164" fontId="3" fillId="0" borderId="18" xfId="957" applyNumberFormat="1" applyFont="1" applyFill="1" applyBorder="1" applyAlignment="1">
      <alignment horizontal="right" vertical="center"/>
    </xf>
    <xf numFmtId="0" fontId="9" fillId="29" borderId="20" xfId="0" applyFont="1" applyFill="1" applyBorder="1" applyAlignment="1">
      <alignment horizontal="center" vertical="center"/>
    </xf>
    <xf numFmtId="0" fontId="2" fillId="28" borderId="33" xfId="0" applyFont="1" applyFill="1" applyBorder="1" applyAlignment="1">
      <alignment horizontal="center"/>
    </xf>
    <xf numFmtId="0" fontId="4" fillId="0" borderId="23" xfId="956" applyFont="1" applyFill="1" applyBorder="1" applyAlignment="1">
      <alignment vertical="center" wrapText="1"/>
    </xf>
    <xf numFmtId="0" fontId="4" fillId="0" borderId="18" xfId="957" applyFont="1" applyFill="1" applyBorder="1" applyAlignment="1">
      <alignment vertical="center" wrapText="1"/>
    </xf>
    <xf numFmtId="0" fontId="3" fillId="0" borderId="34" xfId="957" applyFont="1" applyFill="1" applyBorder="1" applyAlignment="1">
      <alignment vertical="center" wrapText="1"/>
    </xf>
    <xf numFmtId="3" fontId="3" fillId="0" borderId="34" xfId="957" applyNumberFormat="1" applyFont="1" applyFill="1" applyBorder="1" applyAlignment="1">
      <alignment horizontal="right" vertical="center" wrapText="1"/>
    </xf>
    <xf numFmtId="164" fontId="3" fillId="0" borderId="34" xfId="957" applyNumberFormat="1" applyFont="1" applyFill="1" applyBorder="1" applyAlignment="1">
      <alignment horizontal="right" vertical="center" wrapText="1"/>
    </xf>
    <xf numFmtId="0" fontId="0" fillId="0" borderId="20" xfId="0" applyBorder="1"/>
    <xf numFmtId="0" fontId="9" fillId="28" borderId="28" xfId="0" applyFont="1" applyFill="1" applyBorder="1" applyAlignment="1">
      <alignment horizontal="center" vertical="center"/>
    </xf>
    <xf numFmtId="0" fontId="0" fillId="0" borderId="32" xfId="0" applyBorder="1"/>
    <xf numFmtId="3" fontId="2" fillId="0" borderId="25" xfId="0" applyNumberFormat="1" applyFont="1" applyFill="1" applyBorder="1" applyAlignment="1">
      <alignment horizontal="right" vertical="center"/>
    </xf>
    <xf numFmtId="164" fontId="2" fillId="0" borderId="25" xfId="0" applyNumberFormat="1" applyFont="1" applyFill="1" applyBorder="1" applyAlignment="1">
      <alignment horizontal="right" vertical="center"/>
    </xf>
    <xf numFmtId="3" fontId="2" fillId="0" borderId="21" xfId="0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164" fontId="2" fillId="0" borderId="24" xfId="0" applyNumberFormat="1" applyFont="1" applyFill="1" applyBorder="1" applyAlignment="1">
      <alignment horizontal="right" vertical="center"/>
    </xf>
    <xf numFmtId="164" fontId="2" fillId="0" borderId="22" xfId="0" applyNumberFormat="1" applyFont="1" applyFill="1" applyBorder="1" applyAlignment="1">
      <alignment horizontal="right" vertical="center"/>
    </xf>
    <xf numFmtId="0" fontId="11" fillId="27" borderId="28" xfId="0" applyFont="1" applyFill="1" applyBorder="1" applyAlignment="1">
      <alignment horizontal="left"/>
    </xf>
    <xf numFmtId="164" fontId="2" fillId="27" borderId="28" xfId="0" applyNumberFormat="1" applyFont="1" applyFill="1" applyBorder="1"/>
    <xf numFmtId="166" fontId="2" fillId="0" borderId="0" xfId="0" applyNumberFormat="1" applyFont="1" applyFill="1"/>
    <xf numFmtId="2" fontId="11" fillId="27" borderId="28" xfId="0" applyNumberFormat="1" applyFont="1" applyFill="1" applyBorder="1"/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Border="1"/>
    <xf numFmtId="0" fontId="6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28" borderId="35" xfId="0" applyFont="1" applyFill="1" applyBorder="1" applyAlignment="1">
      <alignment horizontal="center" vertical="center"/>
    </xf>
    <xf numFmtId="0" fontId="2" fillId="28" borderId="36" xfId="0" applyFont="1" applyFill="1" applyBorder="1" applyAlignment="1">
      <alignment horizontal="center" vertical="center"/>
    </xf>
    <xf numFmtId="0" fontId="2" fillId="28" borderId="33" xfId="0" applyFont="1" applyFill="1" applyBorder="1" applyAlignment="1">
      <alignment horizontal="center" vertical="center"/>
    </xf>
    <xf numFmtId="0" fontId="0" fillId="0" borderId="31" xfId="0" applyBorder="1"/>
    <xf numFmtId="0" fontId="3" fillId="0" borderId="37" xfId="957" applyFont="1" applyFill="1" applyBorder="1" applyAlignment="1">
      <alignment vertical="center" wrapText="1"/>
    </xf>
    <xf numFmtId="3" fontId="3" fillId="0" borderId="37" xfId="957" applyNumberFormat="1" applyFont="1" applyFill="1" applyBorder="1" applyAlignment="1">
      <alignment horizontal="right" vertical="center" wrapText="1"/>
    </xf>
    <xf numFmtId="164" fontId="3" fillId="0" borderId="37" xfId="957" applyNumberFormat="1" applyFont="1" applyFill="1" applyBorder="1" applyAlignment="1">
      <alignment horizontal="right" vertical="center" wrapText="1"/>
    </xf>
    <xf numFmtId="0" fontId="3" fillId="0" borderId="37" xfId="957" applyFont="1" applyFill="1" applyBorder="1" applyAlignment="1">
      <alignment horizontal="center" vertical="center" wrapText="1"/>
    </xf>
    <xf numFmtId="164" fontId="3" fillId="0" borderId="25" xfId="957" applyNumberFormat="1" applyFont="1" applyFill="1" applyBorder="1" applyAlignment="1">
      <alignment horizontal="right" vertical="center" wrapText="1"/>
    </xf>
    <xf numFmtId="3" fontId="3" fillId="0" borderId="25" xfId="957" applyNumberFormat="1" applyFont="1" applyFill="1" applyBorder="1" applyAlignment="1">
      <alignment horizontal="right" vertical="center" wrapText="1"/>
    </xf>
    <xf numFmtId="0" fontId="3" fillId="0" borderId="25" xfId="957" applyFont="1" applyFill="1" applyBorder="1" applyAlignment="1">
      <alignment vertical="center" wrapText="1"/>
    </xf>
    <xf numFmtId="0" fontId="0" fillId="28" borderId="31" xfId="0" applyFill="1" applyBorder="1"/>
    <xf numFmtId="8" fontId="3" fillId="0" borderId="18" xfId="956" applyNumberFormat="1" applyFont="1" applyFill="1" applyBorder="1" applyAlignment="1">
      <alignment horizontal="center" vertical="center" wrapText="1"/>
    </xf>
    <xf numFmtId="0" fontId="3" fillId="0" borderId="25" xfId="957" applyFont="1" applyFill="1" applyBorder="1" applyAlignment="1">
      <alignment horizontal="center" vertical="center" wrapText="1"/>
    </xf>
    <xf numFmtId="0" fontId="0" fillId="28" borderId="29" xfId="0" applyFill="1" applyBorder="1"/>
    <xf numFmtId="3" fontId="3" fillId="0" borderId="18" xfId="957" applyNumberFormat="1" applyFont="1" applyFill="1" applyBorder="1" applyAlignment="1">
      <alignment horizontal="center" vertical="center" wrapText="1"/>
    </xf>
    <xf numFmtId="3" fontId="2" fillId="0" borderId="24" xfId="0" applyNumberFormat="1" applyFont="1" applyFill="1" applyBorder="1" applyAlignment="1">
      <alignment vertical="center"/>
    </xf>
    <xf numFmtId="164" fontId="2" fillId="0" borderId="24" xfId="0" applyNumberFormat="1" applyFont="1" applyFill="1" applyBorder="1" applyAlignment="1">
      <alignment vertical="center"/>
    </xf>
    <xf numFmtId="0" fontId="4" fillId="0" borderId="24" xfId="957" applyFont="1" applyFill="1" applyBorder="1" applyAlignment="1">
      <alignment horizontal="center" vertical="center" wrapText="1"/>
    </xf>
    <xf numFmtId="0" fontId="4" fillId="0" borderId="24" xfId="957" applyFont="1" applyFill="1" applyBorder="1" applyAlignment="1">
      <alignment vertical="center" wrapText="1"/>
    </xf>
    <xf numFmtId="8" fontId="3" fillId="0" borderId="25" xfId="956" applyNumberFormat="1" applyFont="1" applyFill="1" applyBorder="1" applyAlignment="1">
      <alignment horizontal="center" vertical="center" wrapText="1"/>
    </xf>
    <xf numFmtId="0" fontId="2" fillId="0" borderId="31" xfId="0" applyFont="1" applyBorder="1"/>
    <xf numFmtId="0" fontId="3" fillId="0" borderId="25" xfId="957" applyFont="1" applyFill="1" applyBorder="1" applyAlignment="1">
      <alignment wrapText="1"/>
    </xf>
    <xf numFmtId="3" fontId="3" fillId="0" borderId="25" xfId="957" applyNumberFormat="1" applyFont="1" applyFill="1" applyBorder="1" applyAlignment="1">
      <alignment horizontal="right" wrapText="1"/>
    </xf>
    <xf numFmtId="164" fontId="3" fillId="0" borderId="25" xfId="957" applyNumberFormat="1" applyFont="1" applyFill="1" applyBorder="1" applyAlignment="1">
      <alignment horizontal="right" wrapText="1"/>
    </xf>
    <xf numFmtId="0" fontId="2" fillId="28" borderId="31" xfId="0" applyFont="1" applyFill="1" applyBorder="1" applyAlignment="1">
      <alignment horizontal="center"/>
    </xf>
    <xf numFmtId="0" fontId="2" fillId="28" borderId="31" xfId="0" applyFont="1" applyFill="1" applyBorder="1"/>
    <xf numFmtId="3" fontId="2" fillId="0" borderId="18" xfId="0" applyNumberFormat="1" applyFont="1" applyFill="1" applyBorder="1" applyAlignment="1">
      <alignment horizontal="right"/>
    </xf>
    <xf numFmtId="164" fontId="2" fillId="0" borderId="18" xfId="0" applyNumberFormat="1" applyFont="1" applyFill="1" applyBorder="1" applyAlignment="1">
      <alignment horizontal="right"/>
    </xf>
    <xf numFmtId="0" fontId="3" fillId="0" borderId="34" xfId="957" applyFont="1" applyFill="1" applyBorder="1" applyAlignment="1">
      <alignment horizontal="center" vertical="center" wrapText="1"/>
    </xf>
    <xf numFmtId="0" fontId="3" fillId="0" borderId="25" xfId="957" applyFont="1" applyFill="1" applyBorder="1" applyAlignment="1">
      <alignment horizontal="center" wrapText="1"/>
    </xf>
    <xf numFmtId="0" fontId="11" fillId="27" borderId="28" xfId="0" applyFont="1" applyFill="1" applyBorder="1"/>
    <xf numFmtId="0" fontId="11" fillId="27" borderId="20" xfId="0" applyFont="1" applyFill="1" applyBorder="1" applyAlignment="1">
      <alignment horizontal="left"/>
    </xf>
    <xf numFmtId="3" fontId="3" fillId="0" borderId="22" xfId="957" applyNumberFormat="1" applyFont="1" applyFill="1" applyBorder="1" applyAlignment="1">
      <alignment horizontal="right" vertical="center"/>
    </xf>
    <xf numFmtId="164" fontId="3" fillId="0" borderId="22" xfId="957" applyNumberFormat="1" applyFont="1" applyFill="1" applyBorder="1" applyAlignment="1">
      <alignment horizontal="right" vertical="center"/>
    </xf>
    <xf numFmtId="3" fontId="3" fillId="0" borderId="23" xfId="957" applyNumberFormat="1" applyFont="1" applyFill="1" applyBorder="1" applyAlignment="1">
      <alignment horizontal="right" vertical="center"/>
    </xf>
    <xf numFmtId="164" fontId="3" fillId="0" borderId="23" xfId="957" applyNumberFormat="1" applyFont="1" applyFill="1" applyBorder="1" applyAlignment="1">
      <alignment horizontal="right" vertical="center"/>
    </xf>
    <xf numFmtId="0" fontId="2" fillId="28" borderId="35" xfId="0" applyFont="1" applyFill="1" applyBorder="1" applyAlignment="1">
      <alignment vertical="center"/>
    </xf>
    <xf numFmtId="0" fontId="2" fillId="28" borderId="36" xfId="0" applyFont="1" applyFill="1" applyBorder="1" applyAlignment="1">
      <alignment vertical="center"/>
    </xf>
    <xf numFmtId="0" fontId="2" fillId="28" borderId="33" xfId="0" applyFont="1" applyFill="1" applyBorder="1" applyAlignment="1">
      <alignment vertical="center"/>
    </xf>
    <xf numFmtId="0" fontId="0" fillId="28" borderId="36" xfId="0" applyFill="1" applyBorder="1" applyAlignment="1"/>
    <xf numFmtId="0" fontId="0" fillId="28" borderId="33" xfId="0" applyFill="1" applyBorder="1" applyAlignment="1"/>
    <xf numFmtId="0" fontId="0" fillId="28" borderId="35" xfId="0" applyFill="1" applyBorder="1" applyAlignment="1"/>
    <xf numFmtId="0" fontId="37" fillId="0" borderId="18" xfId="951" applyFont="1" applyFill="1" applyBorder="1" applyAlignment="1">
      <alignment horizontal="center"/>
    </xf>
    <xf numFmtId="0" fontId="7" fillId="27" borderId="28" xfId="957" applyFont="1" applyFill="1" applyBorder="1" applyAlignment="1">
      <alignment vertical="center" wrapText="1"/>
    </xf>
    <xf numFmtId="0" fontId="8" fillId="27" borderId="28" xfId="957" applyFont="1" applyFill="1" applyBorder="1" applyAlignment="1">
      <alignment vertical="center" wrapText="1"/>
    </xf>
    <xf numFmtId="0" fontId="10" fillId="29" borderId="28" xfId="957" applyFont="1" applyFill="1" applyBorder="1" applyAlignment="1">
      <alignment vertical="center" wrapText="1"/>
    </xf>
    <xf numFmtId="0" fontId="8" fillId="27" borderId="28" xfId="956" applyFont="1" applyFill="1" applyBorder="1" applyAlignment="1">
      <alignment vertical="center" wrapText="1"/>
    </xf>
    <xf numFmtId="0" fontId="8" fillId="28" borderId="26" xfId="957" applyFont="1" applyFill="1" applyBorder="1" applyAlignment="1">
      <alignment vertical="center" wrapText="1"/>
    </xf>
    <xf numFmtId="8" fontId="8" fillId="28" borderId="26" xfId="957" applyNumberFormat="1" applyFont="1" applyFill="1" applyBorder="1" applyAlignment="1">
      <alignment vertical="center" wrapText="1"/>
    </xf>
    <xf numFmtId="0" fontId="3" fillId="28" borderId="26" xfId="956" applyFont="1" applyFill="1" applyBorder="1" applyAlignment="1">
      <alignment vertical="center" wrapText="1"/>
    </xf>
    <xf numFmtId="3" fontId="2" fillId="28" borderId="26" xfId="0" applyNumberFormat="1" applyFont="1" applyFill="1" applyBorder="1" applyAlignment="1">
      <alignment vertical="center"/>
    </xf>
    <xf numFmtId="164" fontId="2" fillId="28" borderId="26" xfId="0" applyNumberFormat="1" applyFont="1" applyFill="1" applyBorder="1" applyAlignment="1">
      <alignment vertical="center"/>
    </xf>
    <xf numFmtId="0" fontId="3" fillId="28" borderId="26" xfId="956" applyFont="1" applyFill="1" applyBorder="1" applyAlignment="1">
      <alignment horizontal="center" vertical="center" wrapText="1"/>
    </xf>
    <xf numFmtId="0" fontId="10" fillId="28" borderId="26" xfId="957" applyFont="1" applyFill="1" applyBorder="1" applyAlignment="1">
      <alignment vertical="center" wrapText="1"/>
    </xf>
    <xf numFmtId="8" fontId="10" fillId="28" borderId="26" xfId="957" applyNumberFormat="1" applyFont="1" applyFill="1" applyBorder="1" applyAlignment="1">
      <alignment vertical="center" wrapText="1"/>
    </xf>
    <xf numFmtId="0" fontId="8" fillId="28" borderId="26" xfId="956" applyFont="1" applyFill="1" applyBorder="1" applyAlignment="1">
      <alignment vertical="center" wrapText="1"/>
    </xf>
    <xf numFmtId="8" fontId="8" fillId="28" borderId="26" xfId="956" applyNumberFormat="1" applyFont="1" applyFill="1" applyBorder="1" applyAlignment="1">
      <alignment vertical="center" wrapText="1"/>
    </xf>
    <xf numFmtId="3" fontId="3" fillId="0" borderId="25" xfId="957" applyNumberFormat="1" applyFont="1" applyFill="1" applyBorder="1" applyAlignment="1">
      <alignment horizontal="right" vertical="center"/>
    </xf>
    <xf numFmtId="164" fontId="3" fillId="0" borderId="25" xfId="957" applyNumberFormat="1" applyFont="1" applyFill="1" applyBorder="1" applyAlignment="1">
      <alignment horizontal="right" vertical="center"/>
    </xf>
    <xf numFmtId="0" fontId="3" fillId="0" borderId="38" xfId="957" applyFont="1" applyFill="1" applyBorder="1" applyAlignment="1">
      <alignment vertical="center" wrapText="1"/>
    </xf>
    <xf numFmtId="3" fontId="3" fillId="0" borderId="38" xfId="957" applyNumberFormat="1" applyFont="1" applyFill="1" applyBorder="1" applyAlignment="1">
      <alignment horizontal="right" vertical="center" wrapText="1"/>
    </xf>
    <xf numFmtId="164" fontId="3" fillId="0" borderId="38" xfId="957" applyNumberFormat="1" applyFont="1" applyFill="1" applyBorder="1" applyAlignment="1">
      <alignment horizontal="right" vertical="center" wrapText="1"/>
    </xf>
    <xf numFmtId="0" fontId="3" fillId="0" borderId="38" xfId="957" applyFont="1" applyFill="1" applyBorder="1" applyAlignment="1">
      <alignment horizontal="center" vertical="center" wrapText="1"/>
    </xf>
    <xf numFmtId="0" fontId="4" fillId="0" borderId="38" xfId="957" applyFont="1" applyFill="1" applyBorder="1" applyAlignment="1">
      <alignment vertical="center" wrapText="1"/>
    </xf>
    <xf numFmtId="0" fontId="37" fillId="0" borderId="25" xfId="951" applyFont="1" applyFill="1" applyBorder="1" applyAlignment="1">
      <alignment horizontal="center"/>
    </xf>
    <xf numFmtId="0" fontId="2" fillId="27" borderId="28" xfId="0" applyFont="1" applyFill="1" applyBorder="1" applyAlignment="1"/>
    <xf numFmtId="0" fontId="2" fillId="0" borderId="0" xfId="0" applyFont="1" applyAlignment="1">
      <alignment horizontal="center"/>
    </xf>
    <xf numFmtId="8" fontId="8" fillId="28" borderId="26" xfId="956" applyNumberFormat="1" applyFont="1" applyFill="1" applyBorder="1" applyAlignment="1">
      <alignment horizontal="left" vertical="center" wrapText="1" indent="1"/>
    </xf>
    <xf numFmtId="8" fontId="10" fillId="28" borderId="26" xfId="957" applyNumberFormat="1" applyFont="1" applyFill="1" applyBorder="1" applyAlignment="1">
      <alignment horizontal="left" vertical="center" wrapText="1" indent="1"/>
    </xf>
    <xf numFmtId="8" fontId="8" fillId="28" borderId="26" xfId="957" applyNumberFormat="1" applyFont="1" applyFill="1" applyBorder="1" applyAlignment="1">
      <alignment horizontal="left" vertical="center" wrapText="1" indent="1"/>
    </xf>
    <xf numFmtId="0" fontId="10" fillId="29" borderId="28" xfId="957" applyFont="1" applyFill="1" applyBorder="1" applyAlignment="1">
      <alignment horizontal="left" vertical="center" wrapText="1" indent="1"/>
    </xf>
    <xf numFmtId="0" fontId="3" fillId="28" borderId="24" xfId="957" applyFont="1" applyFill="1" applyBorder="1" applyAlignment="1">
      <alignment vertical="center" wrapText="1"/>
    </xf>
    <xf numFmtId="3" fontId="3" fillId="28" borderId="24" xfId="957" applyNumberFormat="1" applyFont="1" applyFill="1" applyBorder="1" applyAlignment="1">
      <alignment horizontal="right" vertical="center" wrapText="1"/>
    </xf>
    <xf numFmtId="164" fontId="3" fillId="28" borderId="24" xfId="957" applyNumberFormat="1" applyFont="1" applyFill="1" applyBorder="1" applyAlignment="1">
      <alignment horizontal="right" vertical="center" wrapText="1"/>
    </xf>
    <xf numFmtId="0" fontId="3" fillId="28" borderId="24" xfId="957" applyFont="1" applyFill="1" applyBorder="1" applyAlignment="1">
      <alignment horizontal="center" vertical="center" wrapText="1"/>
    </xf>
    <xf numFmtId="3" fontId="37" fillId="0" borderId="18" xfId="950" applyNumberFormat="1" applyFont="1" applyFill="1" applyBorder="1"/>
    <xf numFmtId="3" fontId="37" fillId="0" borderId="25" xfId="950" applyNumberFormat="1" applyFont="1" applyFill="1" applyBorder="1"/>
    <xf numFmtId="0" fontId="3" fillId="0" borderId="18" xfId="0" applyFont="1" applyBorder="1" applyAlignment="1">
      <alignment vertical="center" wrapText="1"/>
    </xf>
    <xf numFmtId="0" fontId="3" fillId="0" borderId="18" xfId="0" applyFont="1" applyBorder="1" applyAlignment="1">
      <alignment horizontal="center" vertical="center" wrapText="1"/>
    </xf>
    <xf numFmtId="3" fontId="3" fillId="0" borderId="18" xfId="0" applyNumberFormat="1" applyFont="1" applyBorder="1" applyAlignment="1">
      <alignment horizontal="right" vertical="center" wrapText="1"/>
    </xf>
    <xf numFmtId="164" fontId="3" fillId="0" borderId="18" xfId="0" applyNumberFormat="1" applyFont="1" applyBorder="1" applyAlignment="1">
      <alignment horizontal="right" vertical="center" wrapText="1"/>
    </xf>
    <xf numFmtId="0" fontId="0" fillId="28" borderId="36" xfId="0" applyFill="1" applyBorder="1"/>
    <xf numFmtId="0" fontId="0" fillId="28" borderId="33" xfId="0" applyFill="1" applyBorder="1"/>
    <xf numFmtId="0" fontId="2" fillId="0" borderId="35" xfId="0" applyFont="1" applyBorder="1" applyAlignment="1"/>
    <xf numFmtId="0" fontId="3" fillId="44" borderId="18" xfId="957" applyFont="1" applyFill="1" applyBorder="1" applyAlignment="1">
      <alignment vertical="center" wrapText="1"/>
    </xf>
    <xf numFmtId="3" fontId="3" fillId="44" borderId="18" xfId="957" applyNumberFormat="1" applyFont="1" applyFill="1" applyBorder="1" applyAlignment="1">
      <alignment horizontal="right" vertical="center" wrapText="1"/>
    </xf>
    <xf numFmtId="164" fontId="3" fillId="44" borderId="18" xfId="957" applyNumberFormat="1" applyFont="1" applyFill="1" applyBorder="1" applyAlignment="1">
      <alignment horizontal="right" vertical="center" wrapText="1"/>
    </xf>
    <xf numFmtId="0" fontId="3" fillId="44" borderId="18" xfId="957" applyFont="1" applyFill="1" applyBorder="1" applyAlignment="1">
      <alignment horizontal="center" vertical="center" wrapText="1"/>
    </xf>
    <xf numFmtId="0" fontId="3" fillId="44" borderId="25" xfId="957" applyFont="1" applyFill="1" applyBorder="1" applyAlignment="1">
      <alignment vertical="center" wrapText="1"/>
    </xf>
    <xf numFmtId="3" fontId="3" fillId="44" borderId="25" xfId="957" applyNumberFormat="1" applyFont="1" applyFill="1" applyBorder="1" applyAlignment="1">
      <alignment horizontal="right" vertical="center" wrapText="1"/>
    </xf>
    <xf numFmtId="164" fontId="3" fillId="44" borderId="25" xfId="957" applyNumberFormat="1" applyFont="1" applyFill="1" applyBorder="1" applyAlignment="1">
      <alignment horizontal="right" vertical="center" wrapText="1"/>
    </xf>
    <xf numFmtId="0" fontId="3" fillId="44" borderId="25" xfId="957" applyFont="1" applyFill="1" applyBorder="1" applyAlignment="1">
      <alignment horizontal="center" vertical="center" wrapText="1"/>
    </xf>
    <xf numFmtId="8" fontId="11" fillId="28" borderId="0" xfId="0" applyNumberFormat="1" applyFont="1" applyFill="1" applyAlignment="1">
      <alignment horizontal="left" vertical="center" indent="1"/>
    </xf>
    <xf numFmtId="8" fontId="38" fillId="28" borderId="26" xfId="956" applyNumberFormat="1" applyFont="1" applyFill="1" applyBorder="1" applyAlignment="1">
      <alignment horizontal="left" vertical="center" wrapText="1" indent="1"/>
    </xf>
    <xf numFmtId="8" fontId="38" fillId="28" borderId="0" xfId="956" applyNumberFormat="1" applyFont="1" applyFill="1" applyBorder="1" applyAlignment="1">
      <alignment horizontal="left" vertical="center" wrapText="1" indent="1"/>
    </xf>
    <xf numFmtId="8" fontId="11" fillId="0" borderId="0" xfId="0" applyNumberFormat="1" applyFont="1" applyFill="1" applyAlignment="1">
      <alignment horizontal="left" vertical="center" indent="1"/>
    </xf>
    <xf numFmtId="0" fontId="10" fillId="29" borderId="48" xfId="957" applyFont="1" applyFill="1" applyBorder="1" applyAlignment="1">
      <alignment horizontal="left" vertical="center" wrapText="1" indent="1"/>
    </xf>
    <xf numFmtId="7" fontId="38" fillId="0" borderId="49" xfId="956" applyNumberFormat="1" applyFont="1" applyFill="1" applyBorder="1" applyAlignment="1">
      <alignment horizontal="left" vertical="center" wrapText="1" indent="1"/>
    </xf>
    <xf numFmtId="7" fontId="38" fillId="0" borderId="50" xfId="956" applyNumberFormat="1" applyFont="1" applyFill="1" applyBorder="1" applyAlignment="1">
      <alignment horizontal="left" vertical="center" wrapText="1" indent="1"/>
    </xf>
    <xf numFmtId="7" fontId="38" fillId="0" borderId="51" xfId="956" applyNumberFormat="1" applyFont="1" applyFill="1" applyBorder="1" applyAlignment="1">
      <alignment horizontal="left" vertical="center" wrapText="1" indent="1"/>
    </xf>
    <xf numFmtId="8" fontId="38" fillId="0" borderId="49" xfId="956" applyNumberFormat="1" applyFont="1" applyFill="1" applyBorder="1" applyAlignment="1">
      <alignment horizontal="left" vertical="center" wrapText="1" indent="1"/>
    </xf>
    <xf numFmtId="8" fontId="38" fillId="0" borderId="50" xfId="956" applyNumberFormat="1" applyFont="1" applyFill="1" applyBorder="1" applyAlignment="1">
      <alignment horizontal="left" vertical="center" wrapText="1" indent="1"/>
    </xf>
    <xf numFmtId="8" fontId="38" fillId="0" borderId="52" xfId="956" applyNumberFormat="1" applyFont="1" applyFill="1" applyBorder="1" applyAlignment="1">
      <alignment horizontal="left" vertical="center" wrapText="1" indent="1"/>
    </xf>
    <xf numFmtId="8" fontId="38" fillId="0" borderId="51" xfId="956" applyNumberFormat="1" applyFont="1" applyFill="1" applyBorder="1" applyAlignment="1">
      <alignment horizontal="left" vertical="center" wrapText="1" indent="1"/>
    </xf>
    <xf numFmtId="0" fontId="7" fillId="27" borderId="48" xfId="957" applyFont="1" applyFill="1" applyBorder="1" applyAlignment="1">
      <alignment horizontal="left" vertical="center" wrapText="1" indent="1"/>
    </xf>
    <xf numFmtId="8" fontId="38" fillId="0" borderId="53" xfId="956" applyNumberFormat="1" applyFont="1" applyFill="1" applyBorder="1" applyAlignment="1">
      <alignment horizontal="left" vertical="center" wrapText="1" indent="1"/>
    </xf>
    <xf numFmtId="0" fontId="8" fillId="27" borderId="48" xfId="957" applyFont="1" applyFill="1" applyBorder="1" applyAlignment="1">
      <alignment horizontal="left" vertical="center" wrapText="1" indent="1"/>
    </xf>
    <xf numFmtId="8" fontId="38" fillId="0" borderId="54" xfId="956" applyNumberFormat="1" applyFont="1" applyFill="1" applyBorder="1" applyAlignment="1">
      <alignment horizontal="left" vertical="center" wrapText="1" indent="1"/>
    </xf>
    <xf numFmtId="0" fontId="8" fillId="27" borderId="48" xfId="957" applyFont="1" applyFill="1" applyBorder="1" applyAlignment="1">
      <alignment vertical="center" wrapText="1"/>
    </xf>
    <xf numFmtId="8" fontId="38" fillId="0" borderId="55" xfId="956" applyNumberFormat="1" applyFont="1" applyFill="1" applyBorder="1" applyAlignment="1">
      <alignment horizontal="left" vertical="center" wrapText="1" indent="1"/>
    </xf>
    <xf numFmtId="8" fontId="38" fillId="0" borderId="56" xfId="956" applyNumberFormat="1" applyFont="1" applyFill="1" applyBorder="1" applyAlignment="1">
      <alignment horizontal="left" vertical="center" wrapText="1" indent="1"/>
    </xf>
    <xf numFmtId="8" fontId="38" fillId="0" borderId="57" xfId="956" applyNumberFormat="1" applyFont="1" applyFill="1" applyBorder="1" applyAlignment="1">
      <alignment horizontal="left" vertical="center" wrapText="1" indent="1"/>
    </xf>
    <xf numFmtId="0" fontId="7" fillId="27" borderId="48" xfId="957" applyFont="1" applyFill="1" applyBorder="1" applyAlignment="1">
      <alignment vertical="center" wrapText="1"/>
    </xf>
    <xf numFmtId="8" fontId="38" fillId="44" borderId="50" xfId="956" applyNumberFormat="1" applyFont="1" applyFill="1" applyBorder="1" applyAlignment="1">
      <alignment horizontal="left" vertical="center" wrapText="1" indent="1"/>
    </xf>
    <xf numFmtId="8" fontId="38" fillId="28" borderId="52" xfId="956" applyNumberFormat="1" applyFont="1" applyFill="1" applyBorder="1" applyAlignment="1">
      <alignment horizontal="left" vertical="center" wrapText="1" indent="1"/>
    </xf>
    <xf numFmtId="8" fontId="38" fillId="0" borderId="50" xfId="0" applyNumberFormat="1" applyFont="1" applyBorder="1" applyAlignment="1">
      <alignment horizontal="left" vertical="center" wrapText="1" indent="1"/>
    </xf>
    <xf numFmtId="8" fontId="38" fillId="44" borderId="49" xfId="956" applyNumberFormat="1" applyFont="1" applyFill="1" applyBorder="1" applyAlignment="1">
      <alignment horizontal="left" vertical="center" wrapText="1" indent="1"/>
    </xf>
    <xf numFmtId="0" fontId="8" fillId="27" borderId="48" xfId="956" applyFont="1" applyFill="1" applyBorder="1" applyAlignment="1">
      <alignment horizontal="left" vertical="center" wrapText="1" indent="1"/>
    </xf>
    <xf numFmtId="8" fontId="38" fillId="0" borderId="52" xfId="957" applyNumberFormat="1" applyFont="1" applyFill="1" applyBorder="1" applyAlignment="1">
      <alignment horizontal="left" vertical="center" wrapText="1" indent="1"/>
    </xf>
    <xf numFmtId="8" fontId="38" fillId="0" borderId="51" xfId="957" applyNumberFormat="1" applyFont="1" applyFill="1" applyBorder="1" applyAlignment="1">
      <alignment horizontal="left" vertical="center" wrapText="1" indent="1"/>
    </xf>
    <xf numFmtId="8" fontId="38" fillId="0" borderId="53" xfId="957" applyNumberFormat="1" applyFont="1" applyFill="1" applyBorder="1" applyAlignment="1">
      <alignment horizontal="left" vertical="center" wrapText="1" indent="1"/>
    </xf>
    <xf numFmtId="8" fontId="38" fillId="0" borderId="50" xfId="957" applyNumberFormat="1" applyFont="1" applyFill="1" applyBorder="1" applyAlignment="1">
      <alignment horizontal="left" vertical="center" wrapText="1" indent="1"/>
    </xf>
    <xf numFmtId="0" fontId="11" fillId="27" borderId="48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37" fillId="0" borderId="0" xfId="948" applyFont="1" applyFill="1" applyAlignment="1">
      <alignment horizontal="center" wrapText="1"/>
    </xf>
    <xf numFmtId="0" fontId="42" fillId="0" borderId="0" xfId="947" applyFill="1" applyAlignment="1">
      <alignment horizontal="center" wrapText="1"/>
    </xf>
    <xf numFmtId="0" fontId="2" fillId="0" borderId="31" xfId="0" applyFont="1" applyFill="1" applyBorder="1" applyAlignment="1">
      <alignment horizontal="center"/>
    </xf>
    <xf numFmtId="0" fontId="42" fillId="0" borderId="0" xfId="933" applyFill="1" applyAlignment="1">
      <alignment horizontal="center" wrapText="1"/>
    </xf>
    <xf numFmtId="0" fontId="4" fillId="0" borderId="25" xfId="957" applyFont="1" applyFill="1" applyBorder="1" applyAlignment="1">
      <alignment vertical="center" wrapText="1"/>
    </xf>
    <xf numFmtId="3" fontId="3" fillId="0" borderId="21" xfId="957" applyNumberFormat="1" applyFont="1" applyFill="1" applyBorder="1" applyAlignment="1">
      <alignment horizontal="right" vertical="center"/>
    </xf>
    <xf numFmtId="164" fontId="3" fillId="0" borderId="21" xfId="957" applyNumberFormat="1" applyFont="1" applyFill="1" applyBorder="1" applyAlignment="1">
      <alignment horizontal="right" vertical="center"/>
    </xf>
    <xf numFmtId="3" fontId="3" fillId="0" borderId="38" xfId="957" applyNumberFormat="1" applyFont="1" applyFill="1" applyBorder="1" applyAlignment="1">
      <alignment horizontal="right" vertical="center"/>
    </xf>
    <xf numFmtId="164" fontId="3" fillId="0" borderId="38" xfId="957" applyNumberFormat="1" applyFont="1" applyFill="1" applyBorder="1" applyAlignment="1">
      <alignment horizontal="right" vertical="center"/>
    </xf>
    <xf numFmtId="0" fontId="3" fillId="0" borderId="60" xfId="957" applyFont="1" applyFill="1" applyBorder="1" applyAlignment="1">
      <alignment vertical="center" wrapText="1"/>
    </xf>
    <xf numFmtId="0" fontId="3" fillId="0" borderId="59" xfId="957" applyFont="1" applyFill="1" applyBorder="1" applyAlignment="1">
      <alignment vertical="center" wrapText="1"/>
    </xf>
    <xf numFmtId="0" fontId="3" fillId="0" borderId="61" xfId="957" applyFont="1" applyFill="1" applyBorder="1" applyAlignment="1">
      <alignment vertical="center" wrapText="1"/>
    </xf>
    <xf numFmtId="0" fontId="0" fillId="0" borderId="33" xfId="0" applyBorder="1"/>
    <xf numFmtId="8" fontId="38" fillId="0" borderId="64" xfId="956" applyNumberFormat="1" applyFont="1" applyFill="1" applyBorder="1" applyAlignment="1">
      <alignment horizontal="left" vertical="center" wrapText="1" indent="1"/>
    </xf>
    <xf numFmtId="8" fontId="38" fillId="0" borderId="65" xfId="956" applyNumberFormat="1" applyFont="1" applyFill="1" applyBorder="1" applyAlignment="1">
      <alignment horizontal="left" vertical="center" wrapText="1" indent="1"/>
    </xf>
    <xf numFmtId="3" fontId="37" fillId="0" borderId="23" xfId="950" applyNumberFormat="1" applyFont="1" applyFill="1" applyBorder="1"/>
    <xf numFmtId="0" fontId="37" fillId="0" borderId="23" xfId="951" applyFont="1" applyFill="1" applyBorder="1" applyAlignment="1">
      <alignment horizontal="center"/>
    </xf>
    <xf numFmtId="0" fontId="0" fillId="0" borderId="30" xfId="0" applyBorder="1"/>
    <xf numFmtId="0" fontId="2" fillId="28" borderId="36" xfId="0" applyFont="1" applyFill="1" applyBorder="1"/>
    <xf numFmtId="0" fontId="0" fillId="44" borderId="35" xfId="0" applyFill="1" applyBorder="1"/>
    <xf numFmtId="0" fontId="11" fillId="46" borderId="0" xfId="0" applyFont="1" applyFill="1"/>
    <xf numFmtId="0" fontId="2" fillId="46" borderId="0" xfId="0" applyFont="1" applyFill="1"/>
    <xf numFmtId="3" fontId="2" fillId="46" borderId="0" xfId="0" applyNumberFormat="1" applyFont="1" applyFill="1"/>
    <xf numFmtId="164" fontId="2" fillId="46" borderId="0" xfId="0" applyNumberFormat="1" applyFont="1" applyFill="1"/>
    <xf numFmtId="0" fontId="2" fillId="46" borderId="0" xfId="0" applyFont="1" applyFill="1" applyAlignment="1">
      <alignment horizontal="center"/>
    </xf>
    <xf numFmtId="8" fontId="11" fillId="46" borderId="0" xfId="0" applyNumberFormat="1" applyFont="1" applyFill="1" applyAlignment="1">
      <alignment horizontal="left" vertical="center" indent="1"/>
    </xf>
    <xf numFmtId="8" fontId="71" fillId="0" borderId="51" xfId="956" applyNumberFormat="1" applyFont="1" applyFill="1" applyBorder="1" applyAlignment="1">
      <alignment horizontal="left" vertical="center" wrapText="1" indent="1"/>
    </xf>
    <xf numFmtId="8" fontId="71" fillId="0" borderId="50" xfId="956" applyNumberFormat="1" applyFont="1" applyFill="1" applyBorder="1" applyAlignment="1">
      <alignment horizontal="left" vertical="center" wrapText="1" indent="1"/>
    </xf>
    <xf numFmtId="0" fontId="2" fillId="0" borderId="0" xfId="0" applyFont="1" applyFill="1" applyAlignment="1">
      <alignment horizontal="left"/>
    </xf>
    <xf numFmtId="0" fontId="3" fillId="47" borderId="18" xfId="957" applyFont="1" applyFill="1" applyBorder="1" applyAlignment="1">
      <alignment vertical="center" wrapText="1"/>
    </xf>
    <xf numFmtId="3" fontId="3" fillId="47" borderId="18" xfId="957" applyNumberFormat="1" applyFont="1" applyFill="1" applyBorder="1" applyAlignment="1">
      <alignment horizontal="right" vertical="center" wrapText="1"/>
    </xf>
    <xf numFmtId="164" fontId="3" fillId="47" borderId="18" xfId="957" applyNumberFormat="1" applyFont="1" applyFill="1" applyBorder="1" applyAlignment="1">
      <alignment horizontal="right" vertical="center" wrapText="1"/>
    </xf>
    <xf numFmtId="0" fontId="3" fillId="47" borderId="18" xfId="957" applyFont="1" applyFill="1" applyBorder="1" applyAlignment="1">
      <alignment horizontal="center" vertical="center" wrapText="1"/>
    </xf>
    <xf numFmtId="8" fontId="38" fillId="47" borderId="50" xfId="956" applyNumberFormat="1" applyFont="1" applyFill="1" applyBorder="1" applyAlignment="1">
      <alignment horizontal="left" vertical="center" wrapText="1" indent="1"/>
    </xf>
    <xf numFmtId="0" fontId="11" fillId="47" borderId="20" xfId="0" applyFont="1" applyFill="1" applyBorder="1" applyAlignment="1">
      <alignment horizontal="left"/>
    </xf>
    <xf numFmtId="0" fontId="11" fillId="47" borderId="28" xfId="0" applyFont="1" applyFill="1" applyBorder="1"/>
    <xf numFmtId="0" fontId="11" fillId="47" borderId="28" xfId="0" applyFont="1" applyFill="1" applyBorder="1" applyAlignment="1">
      <alignment horizontal="left"/>
    </xf>
    <xf numFmtId="2" fontId="11" fillId="47" borderId="28" xfId="0" applyNumberFormat="1" applyFont="1" applyFill="1" applyBorder="1"/>
    <xf numFmtId="164" fontId="2" fillId="47" borderId="28" xfId="0" applyNumberFormat="1" applyFont="1" applyFill="1" applyBorder="1"/>
    <xf numFmtId="0" fontId="2" fillId="47" borderId="28" xfId="0" applyFont="1" applyFill="1" applyBorder="1" applyAlignment="1"/>
    <xf numFmtId="0" fontId="11" fillId="47" borderId="48" xfId="0" applyFont="1" applyFill="1" applyBorder="1" applyAlignment="1">
      <alignment horizontal="left" vertical="center" indent="1"/>
    </xf>
    <xf numFmtId="0" fontId="3" fillId="47" borderId="25" xfId="957" applyFont="1" applyFill="1" applyBorder="1" applyAlignment="1">
      <alignment vertical="center" wrapText="1"/>
    </xf>
    <xf numFmtId="3" fontId="3" fillId="47" borderId="25" xfId="957" applyNumberFormat="1" applyFont="1" applyFill="1" applyBorder="1" applyAlignment="1">
      <alignment horizontal="right" vertical="center" wrapText="1"/>
    </xf>
    <xf numFmtId="164" fontId="3" fillId="47" borderId="25" xfId="957" applyNumberFormat="1" applyFont="1" applyFill="1" applyBorder="1" applyAlignment="1">
      <alignment horizontal="right" vertical="center" wrapText="1"/>
    </xf>
    <xf numFmtId="0" fontId="3" fillId="47" borderId="25" xfId="957" applyFont="1" applyFill="1" applyBorder="1" applyAlignment="1">
      <alignment horizontal="center" vertical="center" wrapText="1"/>
    </xf>
    <xf numFmtId="8" fontId="38" fillId="47" borderId="50" xfId="957" applyNumberFormat="1" applyFont="1" applyFill="1" applyBorder="1" applyAlignment="1">
      <alignment horizontal="left" vertical="center" wrapText="1" indent="1"/>
    </xf>
    <xf numFmtId="0" fontId="4" fillId="47" borderId="18" xfId="957" applyFont="1" applyFill="1" applyBorder="1" applyAlignment="1">
      <alignment horizontal="center" vertical="center" wrapText="1"/>
    </xf>
    <xf numFmtId="8" fontId="38" fillId="47" borderId="52" xfId="956" applyNumberFormat="1" applyFont="1" applyFill="1" applyBorder="1" applyAlignment="1">
      <alignment horizontal="left" vertical="center" wrapText="1" indent="1"/>
    </xf>
    <xf numFmtId="0" fontId="3" fillId="47" borderId="24" xfId="957" applyFont="1" applyFill="1" applyBorder="1" applyAlignment="1">
      <alignment vertical="center" wrapText="1"/>
    </xf>
    <xf numFmtId="3" fontId="3" fillId="47" borderId="24" xfId="957" applyNumberFormat="1" applyFont="1" applyFill="1" applyBorder="1" applyAlignment="1">
      <alignment horizontal="right" vertical="center" wrapText="1"/>
    </xf>
    <xf numFmtId="164" fontId="3" fillId="47" borderId="24" xfId="957" applyNumberFormat="1" applyFont="1" applyFill="1" applyBorder="1" applyAlignment="1">
      <alignment horizontal="right" vertical="center" wrapText="1"/>
    </xf>
    <xf numFmtId="0" fontId="3" fillId="47" borderId="24" xfId="957" applyFont="1" applyFill="1" applyBorder="1" applyAlignment="1">
      <alignment horizontal="center" vertical="center" wrapText="1"/>
    </xf>
    <xf numFmtId="0" fontId="3" fillId="47" borderId="37" xfId="957" applyFont="1" applyFill="1" applyBorder="1" applyAlignment="1">
      <alignment vertical="center" wrapText="1"/>
    </xf>
    <xf numFmtId="3" fontId="3" fillId="47" borderId="37" xfId="957" applyNumberFormat="1" applyFont="1" applyFill="1" applyBorder="1" applyAlignment="1">
      <alignment horizontal="right" vertical="center" wrapText="1"/>
    </xf>
    <xf numFmtId="164" fontId="3" fillId="47" borderId="37" xfId="957" applyNumberFormat="1" applyFont="1" applyFill="1" applyBorder="1" applyAlignment="1">
      <alignment horizontal="right" vertical="center" wrapText="1"/>
    </xf>
    <xf numFmtId="0" fontId="3" fillId="47" borderId="37" xfId="957" applyFont="1" applyFill="1" applyBorder="1" applyAlignment="1">
      <alignment horizontal="center" vertical="center" wrapText="1"/>
    </xf>
    <xf numFmtId="8" fontId="38" fillId="47" borderId="56" xfId="956" applyNumberFormat="1" applyFont="1" applyFill="1" applyBorder="1" applyAlignment="1">
      <alignment horizontal="left" vertical="center" wrapText="1" indent="1"/>
    </xf>
    <xf numFmtId="0" fontId="3" fillId="47" borderId="23" xfId="957" applyFont="1" applyFill="1" applyBorder="1" applyAlignment="1">
      <alignment vertical="center" wrapText="1"/>
    </xf>
    <xf numFmtId="3" fontId="3" fillId="47" borderId="23" xfId="957" applyNumberFormat="1" applyFont="1" applyFill="1" applyBorder="1" applyAlignment="1">
      <alignment horizontal="right" vertical="center" wrapText="1"/>
    </xf>
    <xf numFmtId="164" fontId="3" fillId="47" borderId="23" xfId="957" applyNumberFormat="1" applyFont="1" applyFill="1" applyBorder="1" applyAlignment="1">
      <alignment horizontal="right" vertical="center" wrapText="1"/>
    </xf>
    <xf numFmtId="0" fontId="3" fillId="47" borderId="23" xfId="957" applyFont="1" applyFill="1" applyBorder="1" applyAlignment="1">
      <alignment horizontal="center" vertical="center" wrapText="1"/>
    </xf>
    <xf numFmtId="8" fontId="38" fillId="47" borderId="51" xfId="956" applyNumberFormat="1" applyFont="1" applyFill="1" applyBorder="1" applyAlignment="1">
      <alignment horizontal="left" vertical="center" wrapText="1" indent="1"/>
    </xf>
    <xf numFmtId="8" fontId="38" fillId="47" borderId="49" xfId="956" applyNumberFormat="1" applyFont="1" applyFill="1" applyBorder="1" applyAlignment="1">
      <alignment horizontal="left" vertical="center" wrapText="1" indent="1"/>
    </xf>
    <xf numFmtId="0" fontId="3" fillId="47" borderId="22" xfId="957" applyFont="1" applyFill="1" applyBorder="1" applyAlignment="1">
      <alignment vertical="center" wrapText="1"/>
    </xf>
    <xf numFmtId="3" fontId="3" fillId="47" borderId="22" xfId="957" applyNumberFormat="1" applyFont="1" applyFill="1" applyBorder="1" applyAlignment="1">
      <alignment horizontal="right" vertical="center" wrapText="1"/>
    </xf>
    <xf numFmtId="164" fontId="3" fillId="47" borderId="22" xfId="957" applyNumberFormat="1" applyFont="1" applyFill="1" applyBorder="1" applyAlignment="1">
      <alignment horizontal="right" vertical="center" wrapText="1"/>
    </xf>
    <xf numFmtId="0" fontId="3" fillId="47" borderId="22" xfId="957" applyFont="1" applyFill="1" applyBorder="1" applyAlignment="1">
      <alignment horizontal="center" vertical="center" wrapText="1"/>
    </xf>
    <xf numFmtId="8" fontId="38" fillId="47" borderId="53" xfId="956" applyNumberFormat="1" applyFont="1" applyFill="1" applyBorder="1" applyAlignment="1">
      <alignment horizontal="left" vertical="center" wrapText="1" indent="1"/>
    </xf>
    <xf numFmtId="0" fontId="4" fillId="47" borderId="18" xfId="957" applyFont="1" applyFill="1" applyBorder="1" applyAlignment="1">
      <alignment vertical="center" wrapText="1"/>
    </xf>
    <xf numFmtId="3" fontId="3" fillId="47" borderId="18" xfId="957" applyNumberFormat="1" applyFont="1" applyFill="1" applyBorder="1" applyAlignment="1">
      <alignment horizontal="right" vertical="center"/>
    </xf>
    <xf numFmtId="164" fontId="3" fillId="47" borderId="18" xfId="957" applyNumberFormat="1" applyFont="1" applyFill="1" applyBorder="1" applyAlignment="1">
      <alignment horizontal="right" vertical="center"/>
    </xf>
    <xf numFmtId="0" fontId="3" fillId="47" borderId="21" xfId="957" applyFont="1" applyFill="1" applyBorder="1" applyAlignment="1">
      <alignment vertical="center" wrapText="1"/>
    </xf>
    <xf numFmtId="3" fontId="3" fillId="47" borderId="21" xfId="957" applyNumberFormat="1" applyFont="1" applyFill="1" applyBorder="1" applyAlignment="1">
      <alignment horizontal="right" vertical="center" wrapText="1"/>
    </xf>
    <xf numFmtId="164" fontId="3" fillId="47" borderId="21" xfId="957" applyNumberFormat="1" applyFont="1" applyFill="1" applyBorder="1" applyAlignment="1">
      <alignment horizontal="right" vertical="center"/>
    </xf>
    <xf numFmtId="0" fontId="3" fillId="47" borderId="21" xfId="957" applyFont="1" applyFill="1" applyBorder="1" applyAlignment="1">
      <alignment horizontal="center" vertical="center" wrapText="1"/>
    </xf>
    <xf numFmtId="8" fontId="38" fillId="47" borderId="54" xfId="956" applyNumberFormat="1" applyFont="1" applyFill="1" applyBorder="1" applyAlignment="1">
      <alignment horizontal="left" vertical="center" wrapText="1" indent="1"/>
    </xf>
    <xf numFmtId="164" fontId="3" fillId="47" borderId="21" xfId="957" applyNumberFormat="1" applyFont="1" applyFill="1" applyBorder="1" applyAlignment="1">
      <alignment horizontal="right" vertical="center" wrapText="1"/>
    </xf>
    <xf numFmtId="0" fontId="3" fillId="47" borderId="21" xfId="956" applyFont="1" applyFill="1" applyBorder="1" applyAlignment="1">
      <alignment vertical="center" wrapText="1"/>
    </xf>
    <xf numFmtId="3" fontId="2" fillId="47" borderId="21" xfId="0" applyNumberFormat="1" applyFont="1" applyFill="1" applyBorder="1" applyAlignment="1">
      <alignment vertical="center"/>
    </xf>
    <xf numFmtId="164" fontId="2" fillId="47" borderId="21" xfId="0" applyNumberFormat="1" applyFont="1" applyFill="1" applyBorder="1" applyAlignment="1">
      <alignment vertical="center"/>
    </xf>
    <xf numFmtId="0" fontId="3" fillId="47" borderId="21" xfId="956" applyFont="1" applyFill="1" applyBorder="1" applyAlignment="1">
      <alignment horizontal="center" vertical="center" wrapText="1"/>
    </xf>
    <xf numFmtId="0" fontId="3" fillId="47" borderId="18" xfId="956" applyFont="1" applyFill="1" applyBorder="1" applyAlignment="1">
      <alignment horizontal="center" vertical="center" wrapText="1"/>
    </xf>
    <xf numFmtId="0" fontId="3" fillId="47" borderId="23" xfId="956" applyFont="1" applyFill="1" applyBorder="1" applyAlignment="1">
      <alignment horizontal="center" vertical="center" wrapText="1"/>
    </xf>
    <xf numFmtId="0" fontId="3" fillId="47" borderId="22" xfId="956" applyFont="1" applyFill="1" applyBorder="1" applyAlignment="1">
      <alignment vertical="center" wrapText="1"/>
    </xf>
    <xf numFmtId="3" fontId="2" fillId="47" borderId="22" xfId="0" applyNumberFormat="1" applyFont="1" applyFill="1" applyBorder="1" applyAlignment="1">
      <alignment vertical="center"/>
    </xf>
    <xf numFmtId="164" fontId="2" fillId="47" borderId="22" xfId="0" applyNumberFormat="1" applyFont="1" applyFill="1" applyBorder="1" applyAlignment="1">
      <alignment vertical="center"/>
    </xf>
    <xf numFmtId="0" fontId="3" fillId="47" borderId="22" xfId="956" applyFont="1" applyFill="1" applyBorder="1" applyAlignment="1">
      <alignment horizontal="center" vertical="center" wrapText="1"/>
    </xf>
    <xf numFmtId="0" fontId="10" fillId="29" borderId="28" xfId="957" applyFont="1" applyFill="1" applyBorder="1" applyAlignment="1">
      <alignment vertical="center" wrapText="1"/>
    </xf>
    <xf numFmtId="0" fontId="7" fillId="27" borderId="28" xfId="957" applyFont="1" applyFill="1" applyBorder="1" applyAlignment="1">
      <alignment vertical="center" wrapText="1"/>
    </xf>
    <xf numFmtId="0" fontId="10" fillId="29" borderId="28" xfId="957" applyFont="1" applyFill="1" applyBorder="1" applyAlignment="1">
      <alignment vertical="center" wrapText="1"/>
    </xf>
    <xf numFmtId="0" fontId="7" fillId="27" borderId="28" xfId="957" applyFont="1" applyFill="1" applyBorder="1" applyAlignment="1">
      <alignment vertical="center" wrapText="1"/>
    </xf>
    <xf numFmtId="8" fontId="11" fillId="28" borderId="0" xfId="0" applyNumberFormat="1" applyFont="1" applyFill="1"/>
    <xf numFmtId="0" fontId="11" fillId="27" borderId="28" xfId="0" applyFont="1" applyFill="1" applyBorder="1" applyAlignment="1"/>
    <xf numFmtId="0" fontId="11" fillId="47" borderId="28" xfId="0" applyFont="1" applyFill="1" applyBorder="1" applyAlignment="1"/>
    <xf numFmtId="8" fontId="77" fillId="0" borderId="18" xfId="956" applyNumberFormat="1" applyFont="1" applyFill="1" applyBorder="1" applyAlignment="1">
      <alignment horizontal="right" vertical="center" wrapText="1"/>
    </xf>
    <xf numFmtId="8" fontId="38" fillId="28" borderId="26" xfId="956" applyNumberFormat="1" applyFont="1" applyFill="1" applyBorder="1" applyAlignment="1">
      <alignment horizontal="right" vertical="center" wrapText="1"/>
    </xf>
    <xf numFmtId="8" fontId="38" fillId="28" borderId="0" xfId="956" applyNumberFormat="1" applyFont="1" applyFill="1" applyBorder="1" applyAlignment="1">
      <alignment horizontal="right" vertical="center" wrapText="1"/>
    </xf>
    <xf numFmtId="8" fontId="11" fillId="0" borderId="0" xfId="0" applyNumberFormat="1" applyFont="1" applyFill="1"/>
    <xf numFmtId="8" fontId="11" fillId="46" borderId="0" xfId="0" applyNumberFormat="1" applyFont="1" applyFill="1"/>
    <xf numFmtId="0" fontId="11" fillId="28" borderId="0" xfId="0" applyFont="1" applyFill="1"/>
    <xf numFmtId="0" fontId="38" fillId="47" borderId="25" xfId="957" applyFont="1" applyFill="1" applyBorder="1" applyAlignment="1">
      <alignment vertical="center" wrapText="1"/>
    </xf>
    <xf numFmtId="0" fontId="38" fillId="47" borderId="18" xfId="957" applyFont="1" applyFill="1" applyBorder="1" applyAlignment="1">
      <alignment vertical="center" wrapText="1"/>
    </xf>
    <xf numFmtId="0" fontId="38" fillId="0" borderId="24" xfId="957" applyFont="1" applyFill="1" applyBorder="1" applyAlignment="1">
      <alignment vertical="center" wrapText="1"/>
    </xf>
    <xf numFmtId="0" fontId="38" fillId="0" borderId="23" xfId="957" applyFont="1" applyFill="1" applyBorder="1" applyAlignment="1">
      <alignment vertical="center" wrapText="1"/>
    </xf>
    <xf numFmtId="0" fontId="38" fillId="0" borderId="22" xfId="957" applyFont="1" applyFill="1" applyBorder="1" applyAlignment="1">
      <alignment vertical="center" wrapText="1"/>
    </xf>
    <xf numFmtId="0" fontId="38" fillId="0" borderId="18" xfId="957" applyFont="1" applyFill="1" applyBorder="1" applyAlignment="1">
      <alignment vertical="center" wrapText="1"/>
    </xf>
    <xf numFmtId="0" fontId="38" fillId="0" borderId="22" xfId="956" applyFont="1" applyFill="1" applyBorder="1" applyAlignment="1">
      <alignment vertical="center" wrapText="1"/>
    </xf>
    <xf numFmtId="0" fontId="38" fillId="0" borderId="18" xfId="956" applyFont="1" applyFill="1" applyBorder="1" applyAlignment="1">
      <alignment vertical="center" wrapText="1"/>
    </xf>
    <xf numFmtId="0" fontId="38" fillId="47" borderId="24" xfId="957" applyFont="1" applyFill="1" applyBorder="1" applyAlignment="1">
      <alignment vertical="center" wrapText="1"/>
    </xf>
    <xf numFmtId="0" fontId="38" fillId="47" borderId="21" xfId="957" applyFont="1" applyFill="1" applyBorder="1" applyAlignment="1">
      <alignment vertical="center" wrapText="1"/>
    </xf>
    <xf numFmtId="0" fontId="38" fillId="47" borderId="37" xfId="957" applyFont="1" applyFill="1" applyBorder="1" applyAlignment="1">
      <alignment vertical="center" wrapText="1"/>
    </xf>
    <xf numFmtId="0" fontId="38" fillId="47" borderId="23" xfId="957" applyFont="1" applyFill="1" applyBorder="1" applyAlignment="1">
      <alignment vertical="center" wrapText="1"/>
    </xf>
    <xf numFmtId="0" fontId="38" fillId="0" borderId="25" xfId="957" applyFont="1" applyFill="1" applyBorder="1" applyAlignment="1">
      <alignment vertical="center" wrapText="1"/>
    </xf>
    <xf numFmtId="0" fontId="38" fillId="28" borderId="18" xfId="957" applyFont="1" applyFill="1" applyBorder="1" applyAlignment="1">
      <alignment vertical="center" wrapText="1"/>
    </xf>
    <xf numFmtId="0" fontId="38" fillId="0" borderId="23" xfId="956" applyFont="1" applyFill="1" applyBorder="1" applyAlignment="1">
      <alignment vertical="center" wrapText="1"/>
    </xf>
    <xf numFmtId="0" fontId="38" fillId="47" borderId="22" xfId="956" applyFont="1" applyFill="1" applyBorder="1" applyAlignment="1">
      <alignment vertical="center" wrapText="1"/>
    </xf>
    <xf numFmtId="0" fontId="38" fillId="47" borderId="22" xfId="957" applyFont="1" applyFill="1" applyBorder="1" applyAlignment="1">
      <alignment vertical="center" wrapText="1"/>
    </xf>
    <xf numFmtId="0" fontId="38" fillId="0" borderId="62" xfId="957" applyFont="1" applyFill="1" applyBorder="1" applyAlignment="1">
      <alignment vertical="center" wrapText="1"/>
    </xf>
    <xf numFmtId="0" fontId="38" fillId="0" borderId="58" xfId="957" applyFont="1" applyFill="1" applyBorder="1" applyAlignment="1">
      <alignment vertical="center" wrapText="1"/>
    </xf>
    <xf numFmtId="0" fontId="38" fillId="47" borderId="21" xfId="956" applyFont="1" applyFill="1" applyBorder="1" applyAlignment="1">
      <alignment vertical="center" wrapText="1"/>
    </xf>
    <xf numFmtId="0" fontId="38" fillId="28" borderId="26" xfId="957" applyFont="1" applyFill="1" applyBorder="1" applyAlignment="1">
      <alignment vertical="center" wrapText="1"/>
    </xf>
    <xf numFmtId="0" fontId="38" fillId="28" borderId="26" xfId="956" applyFont="1" applyFill="1" applyBorder="1" applyAlignment="1">
      <alignment vertical="center" wrapText="1"/>
    </xf>
    <xf numFmtId="0" fontId="38" fillId="28" borderId="23" xfId="957" applyFont="1" applyFill="1" applyBorder="1" applyAlignment="1">
      <alignment vertical="center" wrapText="1"/>
    </xf>
    <xf numFmtId="0" fontId="38" fillId="44" borderId="18" xfId="957" applyFont="1" applyFill="1" applyBorder="1" applyAlignment="1">
      <alignment vertical="center" wrapText="1"/>
    </xf>
    <xf numFmtId="0" fontId="38" fillId="0" borderId="24" xfId="956" applyFont="1" applyFill="1" applyBorder="1" applyAlignment="1">
      <alignment vertical="center" wrapText="1"/>
    </xf>
    <xf numFmtId="0" fontId="38" fillId="44" borderId="25" xfId="957" applyFont="1" applyFill="1" applyBorder="1" applyAlignment="1">
      <alignment vertical="center" wrapText="1"/>
    </xf>
    <xf numFmtId="0" fontId="38" fillId="0" borderId="18" xfId="0" applyFont="1" applyBorder="1" applyAlignment="1">
      <alignment vertical="center" wrapText="1"/>
    </xf>
    <xf numFmtId="0" fontId="38" fillId="0" borderId="38" xfId="957" applyFont="1" applyFill="1" applyBorder="1" applyAlignment="1">
      <alignment vertical="center" wrapText="1"/>
    </xf>
    <xf numFmtId="0" fontId="38" fillId="28" borderId="24" xfId="957" applyFont="1" applyFill="1" applyBorder="1" applyAlignment="1">
      <alignment vertical="center" wrapText="1"/>
    </xf>
    <xf numFmtId="0" fontId="38" fillId="0" borderId="37" xfId="957" applyFont="1" applyFill="1" applyBorder="1" applyAlignment="1">
      <alignment vertical="center" wrapText="1"/>
    </xf>
    <xf numFmtId="0" fontId="38" fillId="0" borderId="21" xfId="957" applyFont="1" applyFill="1" applyBorder="1" applyAlignment="1">
      <alignment vertical="center" wrapText="1"/>
    </xf>
    <xf numFmtId="0" fontId="38" fillId="0" borderId="25" xfId="949" applyFont="1" applyFill="1" applyBorder="1" applyAlignment="1">
      <alignment horizontal="left"/>
    </xf>
    <xf numFmtId="0" fontId="38" fillId="0" borderId="18" xfId="949" applyFont="1" applyFill="1" applyBorder="1" applyAlignment="1">
      <alignment horizontal="left"/>
    </xf>
    <xf numFmtId="0" fontId="38" fillId="0" borderId="23" xfId="949" applyFont="1" applyFill="1" applyBorder="1" applyAlignment="1">
      <alignment horizontal="left"/>
    </xf>
    <xf numFmtId="0" fontId="38" fillId="28" borderId="0" xfId="957" applyFont="1" applyFill="1" applyBorder="1" applyAlignment="1">
      <alignment vertical="center" wrapText="1"/>
    </xf>
    <xf numFmtId="0" fontId="38" fillId="0" borderId="34" xfId="957" applyFont="1" applyFill="1" applyBorder="1" applyAlignment="1">
      <alignment vertical="center" wrapText="1"/>
    </xf>
    <xf numFmtId="0" fontId="38" fillId="0" borderId="18" xfId="957" applyFont="1" applyFill="1" applyBorder="1" applyAlignment="1">
      <alignment wrapText="1"/>
    </xf>
    <xf numFmtId="0" fontId="38" fillId="0" borderId="25" xfId="957" applyFont="1" applyFill="1" applyBorder="1" applyAlignment="1">
      <alignment wrapText="1"/>
    </xf>
    <xf numFmtId="0" fontId="38" fillId="0" borderId="18" xfId="956" applyFont="1" applyFill="1" applyBorder="1" applyAlignment="1">
      <alignment wrapText="1"/>
    </xf>
    <xf numFmtId="0" fontId="38" fillId="0" borderId="21" xfId="956" applyFont="1" applyFill="1" applyBorder="1" applyAlignment="1">
      <alignment vertical="center" wrapText="1"/>
    </xf>
    <xf numFmtId="0" fontId="38" fillId="0" borderId="25" xfId="956" applyFont="1" applyFill="1" applyBorder="1" applyAlignment="1">
      <alignment vertical="center" wrapText="1"/>
    </xf>
    <xf numFmtId="0" fontId="11" fillId="0" borderId="0" xfId="0" applyFont="1" applyFill="1"/>
    <xf numFmtId="8" fontId="78" fillId="28" borderId="0" xfId="0" applyNumberFormat="1" applyFont="1" applyFill="1"/>
    <xf numFmtId="0" fontId="78" fillId="27" borderId="28" xfId="0" applyFont="1" applyFill="1" applyBorder="1" applyAlignment="1"/>
    <xf numFmtId="0" fontId="78" fillId="47" borderId="28" xfId="0" applyFont="1" applyFill="1" applyBorder="1" applyAlignment="1"/>
    <xf numFmtId="8" fontId="79" fillId="28" borderId="26" xfId="956" applyNumberFormat="1" applyFont="1" applyFill="1" applyBorder="1" applyAlignment="1">
      <alignment vertical="center" wrapText="1"/>
    </xf>
    <xf numFmtId="0" fontId="79" fillId="27" borderId="28" xfId="956" applyFont="1" applyFill="1" applyBorder="1" applyAlignment="1">
      <alignment vertical="center" wrapText="1"/>
    </xf>
    <xf numFmtId="8" fontId="78" fillId="47" borderId="25" xfId="957" applyNumberFormat="1" applyFont="1" applyFill="1" applyBorder="1" applyAlignment="1">
      <alignment horizontal="right" vertical="center" wrapText="1"/>
    </xf>
    <xf numFmtId="8" fontId="78" fillId="47" borderId="18" xfId="957" applyNumberFormat="1" applyFont="1" applyFill="1" applyBorder="1" applyAlignment="1">
      <alignment horizontal="right" vertical="center" wrapText="1"/>
    </xf>
    <xf numFmtId="8" fontId="78" fillId="0" borderId="24" xfId="956" applyNumberFormat="1" applyFont="1" applyFill="1" applyBorder="1" applyAlignment="1">
      <alignment horizontal="right" vertical="center" wrapText="1"/>
    </xf>
    <xf numFmtId="8" fontId="78" fillId="0" borderId="24" xfId="957" applyNumberFormat="1" applyFont="1" applyFill="1" applyBorder="1" applyAlignment="1">
      <alignment horizontal="right" vertical="center" wrapText="1"/>
    </xf>
    <xf numFmtId="8" fontId="78" fillId="0" borderId="23" xfId="957" applyNumberFormat="1" applyFont="1" applyFill="1" applyBorder="1" applyAlignment="1">
      <alignment horizontal="right" vertical="center" wrapText="1"/>
    </xf>
    <xf numFmtId="8" fontId="78" fillId="0" borderId="18" xfId="956" applyNumberFormat="1" applyFont="1" applyFill="1" applyBorder="1" applyAlignment="1">
      <alignment horizontal="right" vertical="center" wrapText="1"/>
    </xf>
    <xf numFmtId="8" fontId="78" fillId="0" borderId="23" xfId="956" applyNumberFormat="1" applyFont="1" applyFill="1" applyBorder="1" applyAlignment="1">
      <alignment horizontal="right" vertical="center" wrapText="1"/>
    </xf>
    <xf numFmtId="8" fontId="78" fillId="47" borderId="25" xfId="956" applyNumberFormat="1" applyFont="1" applyFill="1" applyBorder="1" applyAlignment="1">
      <alignment horizontal="right" vertical="center" wrapText="1"/>
    </xf>
    <xf numFmtId="8" fontId="78" fillId="47" borderId="18" xfId="956" applyNumberFormat="1" applyFont="1" applyFill="1" applyBorder="1" applyAlignment="1">
      <alignment horizontal="right" vertical="center" wrapText="1"/>
    </xf>
    <xf numFmtId="8" fontId="78" fillId="47" borderId="24" xfId="956" applyNumberFormat="1" applyFont="1" applyFill="1" applyBorder="1" applyAlignment="1">
      <alignment horizontal="right" vertical="center" wrapText="1"/>
    </xf>
    <xf numFmtId="8" fontId="78" fillId="47" borderId="21" xfId="956" applyNumberFormat="1" applyFont="1" applyFill="1" applyBorder="1" applyAlignment="1">
      <alignment horizontal="right" vertical="center" wrapText="1"/>
    </xf>
    <xf numFmtId="8" fontId="78" fillId="47" borderId="37" xfId="956" applyNumberFormat="1" applyFont="1" applyFill="1" applyBorder="1" applyAlignment="1">
      <alignment horizontal="right" vertical="center" wrapText="1"/>
    </xf>
    <xf numFmtId="8" fontId="78" fillId="47" borderId="23" xfId="956" applyNumberFormat="1" applyFont="1" applyFill="1" applyBorder="1" applyAlignment="1">
      <alignment horizontal="right" vertical="center" wrapText="1"/>
    </xf>
    <xf numFmtId="8" fontId="78" fillId="0" borderId="25" xfId="956" applyNumberFormat="1" applyFont="1" applyFill="1" applyBorder="1" applyAlignment="1">
      <alignment horizontal="right" vertical="center" wrapText="1"/>
    </xf>
    <xf numFmtId="8" fontId="78" fillId="47" borderId="22" xfId="956" applyNumberFormat="1" applyFont="1" applyFill="1" applyBorder="1" applyAlignment="1">
      <alignment horizontal="right" vertical="center" wrapText="1"/>
    </xf>
    <xf numFmtId="8" fontId="78" fillId="0" borderId="18" xfId="0" applyNumberFormat="1" applyFont="1" applyBorder="1" applyAlignment="1">
      <alignment horizontal="right" vertical="center" wrapText="1"/>
    </xf>
    <xf numFmtId="8" fontId="78" fillId="0" borderId="22" xfId="956" applyNumberFormat="1" applyFont="1" applyFill="1" applyBorder="1" applyAlignment="1">
      <alignment horizontal="right" vertical="center" wrapText="1"/>
    </xf>
    <xf numFmtId="8" fontId="80" fillId="28" borderId="26" xfId="957" applyNumberFormat="1" applyFont="1" applyFill="1" applyBorder="1" applyAlignment="1">
      <alignment vertical="center" wrapText="1"/>
    </xf>
    <xf numFmtId="0" fontId="79" fillId="27" borderId="28" xfId="957" applyFont="1" applyFill="1" applyBorder="1" applyAlignment="1">
      <alignment vertical="center" wrapText="1"/>
    </xf>
    <xf numFmtId="8" fontId="78" fillId="28" borderId="26" xfId="956" applyNumberFormat="1" applyFont="1" applyFill="1" applyBorder="1" applyAlignment="1">
      <alignment horizontal="right" vertical="center" wrapText="1"/>
    </xf>
    <xf numFmtId="8" fontId="78" fillId="44" borderId="18" xfId="956" applyNumberFormat="1" applyFont="1" applyFill="1" applyBorder="1" applyAlignment="1">
      <alignment horizontal="right" vertical="center" wrapText="1"/>
    </xf>
    <xf numFmtId="8" fontId="78" fillId="44" borderId="25" xfId="956" applyNumberFormat="1" applyFont="1" applyFill="1" applyBorder="1" applyAlignment="1">
      <alignment horizontal="right" vertical="center" wrapText="1"/>
    </xf>
    <xf numFmtId="8" fontId="78" fillId="0" borderId="38" xfId="956" applyNumberFormat="1" applyFont="1" applyFill="1" applyBorder="1" applyAlignment="1">
      <alignment horizontal="right" vertical="center" wrapText="1"/>
    </xf>
    <xf numFmtId="8" fontId="78" fillId="28" borderId="24" xfId="956" applyNumberFormat="1" applyFont="1" applyFill="1" applyBorder="1" applyAlignment="1">
      <alignment horizontal="right" vertical="center" wrapText="1"/>
    </xf>
    <xf numFmtId="8" fontId="78" fillId="0" borderId="37" xfId="956" applyNumberFormat="1" applyFont="1" applyFill="1" applyBorder="1" applyAlignment="1">
      <alignment horizontal="right" vertical="center" wrapText="1"/>
    </xf>
    <xf numFmtId="8" fontId="79" fillId="28" borderId="26" xfId="957" applyNumberFormat="1" applyFont="1" applyFill="1" applyBorder="1" applyAlignment="1">
      <alignment vertical="center" wrapText="1"/>
    </xf>
    <xf numFmtId="8" fontId="78" fillId="0" borderId="21" xfId="956" applyNumberFormat="1" applyFont="1" applyFill="1" applyBorder="1" applyAlignment="1">
      <alignment horizontal="right" vertical="center" wrapText="1"/>
    </xf>
    <xf numFmtId="8" fontId="78" fillId="28" borderId="0" xfId="956" applyNumberFormat="1" applyFont="1" applyFill="1" applyBorder="1" applyAlignment="1">
      <alignment horizontal="right" vertical="center" wrapText="1"/>
    </xf>
    <xf numFmtId="0" fontId="80" fillId="29" borderId="28" xfId="957" applyFont="1" applyFill="1" applyBorder="1" applyAlignment="1">
      <alignment vertical="center" wrapText="1"/>
    </xf>
    <xf numFmtId="8" fontId="78" fillId="0" borderId="18" xfId="956" applyNumberFormat="1" applyFont="1" applyFill="1" applyBorder="1" applyAlignment="1">
      <alignment horizontal="right" wrapText="1"/>
    </xf>
    <xf numFmtId="8" fontId="78" fillId="0" borderId="25" xfId="956" applyNumberFormat="1" applyFont="1" applyFill="1" applyBorder="1" applyAlignment="1">
      <alignment horizontal="right" wrapText="1"/>
    </xf>
    <xf numFmtId="7" fontId="78" fillId="0" borderId="25" xfId="956" applyNumberFormat="1" applyFont="1" applyFill="1" applyBorder="1" applyAlignment="1">
      <alignment horizontal="right" vertical="center" wrapText="1"/>
    </xf>
    <xf numFmtId="7" fontId="78" fillId="0" borderId="18" xfId="956" applyNumberFormat="1" applyFont="1" applyFill="1" applyBorder="1" applyAlignment="1">
      <alignment horizontal="right" vertical="center" wrapText="1"/>
    </xf>
    <xf numFmtId="7" fontId="78" fillId="0" borderId="23" xfId="956" applyNumberFormat="1" applyFont="1" applyFill="1" applyBorder="1" applyAlignment="1">
      <alignment horizontal="right" vertical="center" wrapText="1"/>
    </xf>
    <xf numFmtId="8" fontId="78" fillId="0" borderId="0" xfId="0" applyNumberFormat="1" applyFont="1" applyFill="1"/>
    <xf numFmtId="8" fontId="78" fillId="46" borderId="0" xfId="0" applyNumberFormat="1" applyFont="1" applyFill="1"/>
    <xf numFmtId="8" fontId="38" fillId="47" borderId="39" xfId="957" applyNumberFormat="1" applyFont="1" applyFill="1" applyBorder="1" applyAlignment="1">
      <alignment horizontal="right" vertical="center" wrapText="1"/>
    </xf>
    <xf numFmtId="8" fontId="38" fillId="0" borderId="41" xfId="957" applyNumberFormat="1" applyFont="1" applyFill="1" applyBorder="1" applyAlignment="1">
      <alignment horizontal="right" vertical="center" wrapText="1"/>
    </xf>
    <xf numFmtId="8" fontId="38" fillId="0" borderId="18" xfId="957" applyNumberFormat="1" applyFont="1" applyFill="1" applyBorder="1" applyAlignment="1">
      <alignment horizontal="right" vertical="center" wrapText="1"/>
    </xf>
    <xf numFmtId="8" fontId="38" fillId="0" borderId="39" xfId="957" applyNumberFormat="1" applyFont="1" applyFill="1" applyBorder="1" applyAlignment="1">
      <alignment horizontal="right" vertical="center" wrapText="1"/>
    </xf>
    <xf numFmtId="8" fontId="38" fillId="0" borderId="43" xfId="957" applyNumberFormat="1" applyFont="1" applyFill="1" applyBorder="1" applyAlignment="1">
      <alignment horizontal="right" vertical="center" wrapText="1"/>
    </xf>
    <xf numFmtId="8" fontId="38" fillId="0" borderId="40" xfId="957" applyNumberFormat="1" applyFont="1" applyFill="1" applyBorder="1" applyAlignment="1">
      <alignment horizontal="right" vertical="center" wrapText="1"/>
    </xf>
    <xf numFmtId="8" fontId="38" fillId="0" borderId="42" xfId="957" applyNumberFormat="1" applyFont="1" applyFill="1" applyBorder="1" applyAlignment="1">
      <alignment horizontal="right" vertical="center" wrapText="1"/>
    </xf>
    <xf numFmtId="8" fontId="11" fillId="0" borderId="23" xfId="956" applyNumberFormat="1" applyFont="1" applyFill="1" applyBorder="1" applyAlignment="1">
      <alignment horizontal="right" vertical="center" wrapText="1"/>
    </xf>
    <xf numFmtId="8" fontId="38" fillId="47" borderId="39" xfId="956" applyNumberFormat="1" applyFont="1" applyFill="1" applyBorder="1" applyAlignment="1">
      <alignment horizontal="right" vertical="center" wrapText="1"/>
    </xf>
    <xf numFmtId="8" fontId="38" fillId="47" borderId="40" xfId="956" applyNumberFormat="1" applyFont="1" applyFill="1" applyBorder="1" applyAlignment="1">
      <alignment horizontal="right" vertical="center" wrapText="1"/>
    </xf>
    <xf numFmtId="8" fontId="38" fillId="0" borderId="40" xfId="956" applyNumberFormat="1" applyFont="1" applyFill="1" applyBorder="1" applyAlignment="1">
      <alignment horizontal="right" vertical="center" wrapText="1"/>
    </xf>
    <xf numFmtId="8" fontId="38" fillId="47" borderId="42" xfId="957" applyNumberFormat="1" applyFont="1" applyFill="1" applyBorder="1" applyAlignment="1">
      <alignment horizontal="right" vertical="center" wrapText="1"/>
    </xf>
    <xf numFmtId="8" fontId="38" fillId="47" borderId="40" xfId="957" applyNumberFormat="1" applyFont="1" applyFill="1" applyBorder="1" applyAlignment="1">
      <alignment horizontal="right" vertical="center" wrapText="1"/>
    </xf>
    <xf numFmtId="8" fontId="38" fillId="47" borderId="43" xfId="957" applyNumberFormat="1" applyFont="1" applyFill="1" applyBorder="1" applyAlignment="1">
      <alignment horizontal="right" vertical="center" wrapText="1"/>
    </xf>
    <xf numFmtId="8" fontId="38" fillId="47" borderId="41" xfId="957" applyNumberFormat="1" applyFont="1" applyFill="1" applyBorder="1" applyAlignment="1">
      <alignment horizontal="right" vertical="center" wrapText="1"/>
    </xf>
    <xf numFmtId="8" fontId="38" fillId="0" borderId="22" xfId="957" applyNumberFormat="1" applyFont="1" applyFill="1" applyBorder="1" applyAlignment="1">
      <alignment horizontal="right" vertical="center" wrapText="1"/>
    </xf>
    <xf numFmtId="8" fontId="11" fillId="47" borderId="24" xfId="956" applyNumberFormat="1" applyFont="1" applyFill="1" applyBorder="1" applyAlignment="1">
      <alignment horizontal="right" vertical="center" wrapText="1"/>
    </xf>
    <xf numFmtId="8" fontId="11" fillId="0" borderId="42" xfId="956" applyNumberFormat="1" applyFont="1" applyFill="1" applyBorder="1" applyAlignment="1">
      <alignment horizontal="right" vertical="center" wrapText="1"/>
    </xf>
    <xf numFmtId="8" fontId="38" fillId="47" borderId="44" xfId="956" applyNumberFormat="1" applyFont="1" applyFill="1" applyBorder="1" applyAlignment="1">
      <alignment horizontal="right" vertical="center" wrapText="1"/>
    </xf>
    <xf numFmtId="8" fontId="38" fillId="0" borderId="41" xfId="956" applyNumberFormat="1" applyFont="1" applyFill="1" applyBorder="1" applyAlignment="1">
      <alignment horizontal="right" vertical="center" wrapText="1"/>
    </xf>
    <xf numFmtId="8" fontId="38" fillId="0" borderId="43" xfId="956" applyNumberFormat="1" applyFont="1" applyFill="1" applyBorder="1" applyAlignment="1">
      <alignment horizontal="right" vertical="center" wrapText="1"/>
    </xf>
    <xf numFmtId="8" fontId="38" fillId="0" borderId="42" xfId="956" applyNumberFormat="1" applyFont="1" applyFill="1" applyBorder="1" applyAlignment="1">
      <alignment horizontal="right" vertical="center" wrapText="1"/>
    </xf>
    <xf numFmtId="8" fontId="38" fillId="0" borderId="39" xfId="956" applyNumberFormat="1" applyFont="1" applyFill="1" applyBorder="1" applyAlignment="1">
      <alignment horizontal="right" vertical="center" wrapText="1"/>
    </xf>
    <xf numFmtId="8" fontId="38" fillId="47" borderId="43" xfId="956" applyNumberFormat="1" applyFont="1" applyFill="1" applyBorder="1" applyAlignment="1">
      <alignment horizontal="right" vertical="center" wrapText="1"/>
    </xf>
    <xf numFmtId="8" fontId="38" fillId="47" borderId="42" xfId="956" applyNumberFormat="1" applyFont="1" applyFill="1" applyBorder="1" applyAlignment="1">
      <alignment horizontal="right" vertical="center" wrapText="1"/>
    </xf>
    <xf numFmtId="8" fontId="38" fillId="47" borderId="41" xfId="956" applyNumberFormat="1" applyFont="1" applyFill="1" applyBorder="1" applyAlignment="1">
      <alignment horizontal="right" vertical="center" wrapText="1"/>
    </xf>
    <xf numFmtId="8" fontId="38" fillId="44" borderId="40" xfId="956" applyNumberFormat="1" applyFont="1" applyFill="1" applyBorder="1" applyAlignment="1">
      <alignment horizontal="right" vertical="center" wrapText="1"/>
    </xf>
    <xf numFmtId="8" fontId="38" fillId="47" borderId="22" xfId="956" applyNumberFormat="1" applyFont="1" applyFill="1" applyBorder="1" applyAlignment="1">
      <alignment horizontal="right" vertical="center" wrapText="1"/>
    </xf>
    <xf numFmtId="8" fontId="38" fillId="47" borderId="18" xfId="956" applyNumberFormat="1" applyFont="1" applyFill="1" applyBorder="1" applyAlignment="1">
      <alignment horizontal="right" vertical="center" wrapText="1"/>
    </xf>
    <xf numFmtId="8" fontId="38" fillId="47" borderId="23" xfId="956" applyNumberFormat="1" applyFont="1" applyFill="1" applyBorder="1" applyAlignment="1">
      <alignment horizontal="right" vertical="center" wrapText="1"/>
    </xf>
    <xf numFmtId="8" fontId="38" fillId="44" borderId="39" xfId="956" applyNumberFormat="1" applyFont="1" applyFill="1" applyBorder="1" applyAlignment="1">
      <alignment horizontal="right" vertical="center" wrapText="1"/>
    </xf>
    <xf numFmtId="8" fontId="38" fillId="0" borderId="40" xfId="0" applyNumberFormat="1" applyFont="1" applyBorder="1" applyAlignment="1">
      <alignment horizontal="right" vertical="center" wrapText="1"/>
    </xf>
    <xf numFmtId="8" fontId="38" fillId="0" borderId="23" xfId="956" applyNumberFormat="1" applyFont="1" applyFill="1" applyBorder="1" applyAlignment="1">
      <alignment horizontal="right" vertical="center" wrapText="1"/>
    </xf>
    <xf numFmtId="8" fontId="38" fillId="0" borderId="25" xfId="956" applyNumberFormat="1" applyFont="1" applyFill="1" applyBorder="1" applyAlignment="1">
      <alignment horizontal="right" vertical="center" wrapText="1"/>
    </xf>
    <xf numFmtId="8" fontId="38" fillId="28" borderId="41" xfId="956" applyNumberFormat="1" applyFont="1" applyFill="1" applyBorder="1" applyAlignment="1">
      <alignment horizontal="right" vertical="center" wrapText="1"/>
    </xf>
    <xf numFmtId="8" fontId="38" fillId="47" borderId="45" xfId="956" applyNumberFormat="1" applyFont="1" applyFill="1" applyBorder="1" applyAlignment="1">
      <alignment horizontal="right" vertical="center" wrapText="1"/>
    </xf>
    <xf numFmtId="8" fontId="38" fillId="0" borderId="45" xfId="956" applyNumberFormat="1" applyFont="1" applyFill="1" applyBorder="1" applyAlignment="1">
      <alignment horizontal="right" vertical="center" wrapText="1"/>
    </xf>
    <xf numFmtId="8" fontId="38" fillId="0" borderId="22" xfId="956" applyNumberFormat="1" applyFont="1" applyFill="1" applyBorder="1" applyAlignment="1">
      <alignment horizontal="right" vertical="center" wrapText="1"/>
    </xf>
    <xf numFmtId="8" fontId="38" fillId="0" borderId="24" xfId="956" applyNumberFormat="1" applyFont="1" applyFill="1" applyBorder="1" applyAlignment="1">
      <alignment horizontal="right" vertical="center" wrapText="1"/>
    </xf>
    <xf numFmtId="8" fontId="38" fillId="0" borderId="44" xfId="956" applyNumberFormat="1" applyFont="1" applyFill="1" applyBorder="1" applyAlignment="1">
      <alignment horizontal="right" vertical="center" wrapText="1"/>
    </xf>
    <xf numFmtId="8" fontId="38" fillId="28" borderId="45" xfId="956" applyNumberFormat="1" applyFont="1" applyFill="1" applyBorder="1" applyAlignment="1">
      <alignment horizontal="right" vertical="center" wrapText="1"/>
    </xf>
    <xf numFmtId="8" fontId="38" fillId="0" borderId="46" xfId="956" applyNumberFormat="1" applyFont="1" applyFill="1" applyBorder="1" applyAlignment="1">
      <alignment horizontal="right" vertical="center" wrapText="1"/>
    </xf>
    <xf numFmtId="8" fontId="38" fillId="0" borderId="47" xfId="956" applyNumberFormat="1" applyFont="1" applyFill="1" applyBorder="1" applyAlignment="1">
      <alignment horizontal="right" vertical="center" wrapText="1"/>
    </xf>
    <xf numFmtId="8" fontId="38" fillId="0" borderId="38" xfId="956" applyNumberFormat="1" applyFont="1" applyFill="1" applyBorder="1" applyAlignment="1">
      <alignment horizontal="right" vertical="center" wrapText="1"/>
    </xf>
    <xf numFmtId="7" fontId="38" fillId="0" borderId="39" xfId="956" applyNumberFormat="1" applyFont="1" applyFill="1" applyBorder="1" applyAlignment="1">
      <alignment horizontal="right" vertical="center" wrapText="1"/>
    </xf>
    <xf numFmtId="7" fontId="38" fillId="0" borderId="40" xfId="956" applyNumberFormat="1" applyFont="1" applyFill="1" applyBorder="1" applyAlignment="1">
      <alignment horizontal="right" vertical="center" wrapText="1"/>
    </xf>
    <xf numFmtId="7" fontId="38" fillId="0" borderId="42" xfId="956" applyNumberFormat="1" applyFont="1" applyFill="1" applyBorder="1" applyAlignment="1">
      <alignment horizontal="right" vertical="center" wrapText="1"/>
    </xf>
    <xf numFmtId="8" fontId="78" fillId="0" borderId="40" xfId="957" applyNumberFormat="1" applyFont="1" applyFill="1" applyBorder="1" applyAlignment="1">
      <alignment horizontal="right" vertical="center" wrapText="1"/>
    </xf>
    <xf numFmtId="8" fontId="78" fillId="0" borderId="42" xfId="956" applyNumberFormat="1" applyFont="1" applyFill="1" applyBorder="1" applyAlignment="1">
      <alignment horizontal="right" vertical="center" wrapText="1"/>
    </xf>
    <xf numFmtId="8" fontId="78" fillId="47" borderId="42" xfId="957" applyNumberFormat="1" applyFont="1" applyFill="1" applyBorder="1" applyAlignment="1">
      <alignment horizontal="right" vertical="center" wrapText="1"/>
    </xf>
    <xf numFmtId="8" fontId="78" fillId="0" borderId="39" xfId="957" applyNumberFormat="1" applyFont="1" applyFill="1" applyBorder="1" applyAlignment="1">
      <alignment horizontal="right" vertical="center" wrapText="1"/>
    </xf>
    <xf numFmtId="8" fontId="78" fillId="0" borderId="34" xfId="956" applyNumberFormat="1" applyFont="1" applyFill="1" applyBorder="1" applyAlignment="1">
      <alignment horizontal="right" vertical="center" wrapText="1"/>
    </xf>
    <xf numFmtId="0" fontId="2" fillId="0" borderId="27" xfId="0" applyFont="1" applyBorder="1" applyAlignment="1">
      <alignment vertical="center"/>
    </xf>
    <xf numFmtId="0" fontId="0" fillId="44" borderId="31" xfId="0" applyFill="1" applyBorder="1"/>
    <xf numFmtId="0" fontId="0" fillId="44" borderId="29" xfId="0" applyFill="1" applyBorder="1"/>
    <xf numFmtId="0" fontId="0" fillId="44" borderId="30" xfId="0" applyFill="1" applyBorder="1"/>
    <xf numFmtId="0" fontId="0" fillId="44" borderId="36" xfId="0" applyFill="1" applyBorder="1"/>
    <xf numFmtId="0" fontId="0" fillId="44" borderId="33" xfId="0" applyFill="1" applyBorder="1"/>
    <xf numFmtId="4" fontId="5" fillId="44" borderId="0" xfId="0" applyNumberFormat="1" applyFont="1" applyFill="1" applyAlignment="1">
      <alignment wrapText="1"/>
    </xf>
    <xf numFmtId="0" fontId="5" fillId="44" borderId="0" xfId="0" applyFont="1" applyFill="1" applyBorder="1"/>
    <xf numFmtId="0" fontId="5" fillId="44" borderId="0" xfId="0" applyFont="1" applyFill="1"/>
    <xf numFmtId="3" fontId="5" fillId="44" borderId="0" xfId="0" applyNumberFormat="1" applyFont="1" applyFill="1" applyBorder="1"/>
    <xf numFmtId="3" fontId="5" fillId="44" borderId="0" xfId="0" applyNumberFormat="1" applyFont="1" applyFill="1"/>
    <xf numFmtId="4" fontId="0" fillId="44" borderId="0" xfId="0" applyNumberFormat="1" applyFill="1" applyBorder="1" applyAlignment="1">
      <alignment wrapText="1"/>
    </xf>
    <xf numFmtId="4" fontId="8" fillId="44" borderId="0" xfId="0" applyNumberFormat="1" applyFont="1" applyFill="1" applyBorder="1" applyAlignment="1">
      <alignment vertical="top" wrapText="1"/>
    </xf>
    <xf numFmtId="168" fontId="8" fillId="44" borderId="0" xfId="0" applyNumberFormat="1" applyFont="1" applyFill="1" applyBorder="1" applyAlignment="1">
      <alignment vertical="top" wrapText="1"/>
    </xf>
    <xf numFmtId="174" fontId="8" fillId="44" borderId="0" xfId="0" applyNumberFormat="1" applyFont="1" applyFill="1" applyBorder="1" applyAlignment="1">
      <alignment vertical="top" wrapText="1"/>
    </xf>
    <xf numFmtId="8" fontId="78" fillId="47" borderId="22" xfId="957" applyNumberFormat="1" applyFont="1" applyFill="1" applyBorder="1" applyAlignment="1">
      <alignment horizontal="right" vertical="center" wrapText="1"/>
    </xf>
    <xf numFmtId="8" fontId="11" fillId="47" borderId="22" xfId="957" applyNumberFormat="1" applyFont="1" applyFill="1" applyBorder="1" applyAlignment="1">
      <alignment horizontal="right" vertical="center" wrapText="1"/>
    </xf>
    <xf numFmtId="8" fontId="11" fillId="47" borderId="18" xfId="957" applyNumberFormat="1" applyFont="1" applyFill="1" applyBorder="1" applyAlignment="1">
      <alignment horizontal="right" vertical="center" wrapText="1"/>
    </xf>
    <xf numFmtId="8" fontId="78" fillId="44" borderId="18" xfId="957" applyNumberFormat="1" applyFont="1" applyFill="1" applyBorder="1" applyAlignment="1">
      <alignment horizontal="right" vertical="center" wrapText="1"/>
    </xf>
    <xf numFmtId="8" fontId="11" fillId="44" borderId="18" xfId="957" applyNumberFormat="1" applyFont="1" applyFill="1" applyBorder="1" applyAlignment="1">
      <alignment horizontal="right" vertical="center" wrapText="1"/>
    </xf>
    <xf numFmtId="0" fontId="38" fillId="44" borderId="23" xfId="957" applyFont="1" applyFill="1" applyBorder="1" applyAlignment="1">
      <alignment vertical="center" wrapText="1"/>
    </xf>
    <xf numFmtId="0" fontId="3" fillId="44" borderId="23" xfId="957" applyFont="1" applyFill="1" applyBorder="1" applyAlignment="1">
      <alignment vertical="center" wrapText="1"/>
    </xf>
    <xf numFmtId="3" fontId="3" fillId="44" borderId="23" xfId="957" applyNumberFormat="1" applyFont="1" applyFill="1" applyBorder="1" applyAlignment="1">
      <alignment horizontal="right" vertical="center" wrapText="1"/>
    </xf>
    <xf numFmtId="164" fontId="3" fillId="44" borderId="23" xfId="957" applyNumberFormat="1" applyFont="1" applyFill="1" applyBorder="1" applyAlignment="1">
      <alignment horizontal="right" vertical="center" wrapText="1"/>
    </xf>
    <xf numFmtId="8" fontId="78" fillId="44" borderId="23" xfId="956" applyNumberFormat="1" applyFont="1" applyFill="1" applyBorder="1" applyAlignment="1">
      <alignment horizontal="right" vertical="center" wrapText="1"/>
    </xf>
    <xf numFmtId="8" fontId="38" fillId="44" borderId="51" xfId="956" applyNumberFormat="1" applyFont="1" applyFill="1" applyBorder="1" applyAlignment="1">
      <alignment horizontal="left" vertical="center" wrapText="1" indent="1"/>
    </xf>
    <xf numFmtId="0" fontId="3" fillId="44" borderId="24" xfId="957" applyFont="1" applyFill="1" applyBorder="1" applyAlignment="1">
      <alignment vertical="center" wrapText="1"/>
    </xf>
    <xf numFmtId="3" fontId="3" fillId="44" borderId="24" xfId="957" applyNumberFormat="1" applyFont="1" applyFill="1" applyBorder="1" applyAlignment="1">
      <alignment horizontal="right" vertical="center" wrapText="1"/>
    </xf>
    <xf numFmtId="164" fontId="3" fillId="44" borderId="24" xfId="957" applyNumberFormat="1" applyFont="1" applyFill="1" applyBorder="1" applyAlignment="1">
      <alignment horizontal="right" vertical="center" wrapText="1"/>
    </xf>
    <xf numFmtId="0" fontId="3" fillId="44" borderId="24" xfId="957" applyFont="1" applyFill="1" applyBorder="1" applyAlignment="1">
      <alignment horizontal="center" vertical="center" wrapText="1"/>
    </xf>
    <xf numFmtId="8" fontId="78" fillId="44" borderId="24" xfId="956" applyNumberFormat="1" applyFont="1" applyFill="1" applyBorder="1" applyAlignment="1">
      <alignment horizontal="right" vertical="center" wrapText="1"/>
    </xf>
    <xf numFmtId="8" fontId="78" fillId="44" borderId="24" xfId="957" applyNumberFormat="1" applyFont="1" applyFill="1" applyBorder="1" applyAlignment="1">
      <alignment horizontal="right" vertical="center" wrapText="1"/>
    </xf>
    <xf numFmtId="8" fontId="11" fillId="44" borderId="24" xfId="957" applyNumberFormat="1" applyFont="1" applyFill="1" applyBorder="1" applyAlignment="1">
      <alignment horizontal="right" vertical="center" wrapText="1"/>
    </xf>
    <xf numFmtId="8" fontId="38" fillId="44" borderId="52" xfId="956" applyNumberFormat="1" applyFont="1" applyFill="1" applyBorder="1" applyAlignment="1">
      <alignment horizontal="left" vertical="center" wrapText="1" indent="1"/>
    </xf>
    <xf numFmtId="8" fontId="11" fillId="47" borderId="43" xfId="957" applyNumberFormat="1" applyFont="1" applyFill="1" applyBorder="1" applyAlignment="1">
      <alignment horizontal="right" vertical="center" wrapText="1"/>
    </xf>
    <xf numFmtId="0" fontId="2" fillId="44" borderId="35" xfId="0" applyFont="1" applyFill="1" applyBorder="1" applyAlignment="1">
      <alignment vertical="center"/>
    </xf>
    <xf numFmtId="0" fontId="2" fillId="44" borderId="36" xfId="0" applyFont="1" applyFill="1" applyBorder="1" applyAlignment="1">
      <alignment vertical="center"/>
    </xf>
    <xf numFmtId="0" fontId="2" fillId="44" borderId="33" xfId="0" applyFont="1" applyFill="1" applyBorder="1" applyAlignment="1">
      <alignment vertical="center"/>
    </xf>
    <xf numFmtId="8" fontId="38" fillId="47" borderId="22" xfId="957" applyNumberFormat="1" applyFont="1" applyFill="1" applyBorder="1" applyAlignment="1">
      <alignment horizontal="right" vertical="center" wrapText="1"/>
    </xf>
    <xf numFmtId="8" fontId="38" fillId="47" borderId="18" xfId="957" applyNumberFormat="1" applyFont="1" applyFill="1" applyBorder="1" applyAlignment="1">
      <alignment horizontal="right" vertical="center" wrapText="1"/>
    </xf>
    <xf numFmtId="8" fontId="11" fillId="47" borderId="18" xfId="956" applyNumberFormat="1" applyFont="1" applyFill="1" applyBorder="1" applyAlignment="1">
      <alignment horizontal="right" vertical="center" wrapText="1"/>
    </xf>
    <xf numFmtId="0" fontId="3" fillId="44" borderId="18" xfId="956" applyFont="1" applyFill="1" applyBorder="1" applyAlignment="1">
      <alignment horizontal="center" vertical="center" wrapText="1"/>
    </xf>
    <xf numFmtId="8" fontId="11" fillId="44" borderId="18" xfId="956" applyNumberFormat="1" applyFont="1" applyFill="1" applyBorder="1" applyAlignment="1">
      <alignment horizontal="right" vertical="center" wrapText="1"/>
    </xf>
    <xf numFmtId="0" fontId="3" fillId="44" borderId="23" xfId="956" applyFont="1" applyFill="1" applyBorder="1" applyAlignment="1">
      <alignment horizontal="center" vertical="center" wrapText="1"/>
    </xf>
    <xf numFmtId="8" fontId="11" fillId="44" borderId="23" xfId="956" applyNumberFormat="1" applyFont="1" applyFill="1" applyBorder="1" applyAlignment="1">
      <alignment horizontal="right" vertical="center" wrapText="1"/>
    </xf>
    <xf numFmtId="8" fontId="38" fillId="0" borderId="18" xfId="956" applyNumberFormat="1" applyFont="1" applyFill="1" applyBorder="1" applyAlignment="1">
      <alignment horizontal="right" vertical="center" wrapText="1"/>
    </xf>
    <xf numFmtId="0" fontId="2" fillId="44" borderId="31" xfId="0" applyFont="1" applyFill="1" applyBorder="1" applyAlignment="1">
      <alignment horizontal="center" vertical="center"/>
    </xf>
    <xf numFmtId="0" fontId="2" fillId="44" borderId="30" xfId="0" applyFont="1" applyFill="1" applyBorder="1" applyAlignment="1">
      <alignment horizontal="center" vertical="center"/>
    </xf>
    <xf numFmtId="8" fontId="38" fillId="44" borderId="18" xfId="956" applyNumberFormat="1" applyFont="1" applyFill="1" applyBorder="1" applyAlignment="1">
      <alignment horizontal="right" vertical="center" wrapText="1"/>
    </xf>
    <xf numFmtId="0" fontId="38" fillId="47" borderId="22" xfId="949" applyFont="1" applyFill="1" applyBorder="1" applyAlignment="1">
      <alignment horizontal="left" vertical="center"/>
    </xf>
    <xf numFmtId="0" fontId="37" fillId="47" borderId="22" xfId="951" applyFont="1" applyFill="1" applyBorder="1" applyAlignment="1">
      <alignment horizontal="center" vertical="center"/>
    </xf>
    <xf numFmtId="0" fontId="38" fillId="47" borderId="18" xfId="949" applyFont="1" applyFill="1" applyBorder="1" applyAlignment="1">
      <alignment horizontal="left" vertical="center"/>
    </xf>
    <xf numFmtId="0" fontId="37" fillId="47" borderId="18" xfId="951" applyFont="1" applyFill="1" applyBorder="1" applyAlignment="1">
      <alignment horizontal="center" vertical="center"/>
    </xf>
    <xf numFmtId="0" fontId="0" fillId="44" borderId="35" xfId="0" applyFill="1" applyBorder="1" applyAlignment="1">
      <alignment vertical="center"/>
    </xf>
    <xf numFmtId="0" fontId="0" fillId="44" borderId="36" xfId="0" applyFill="1" applyBorder="1" applyAlignment="1">
      <alignment vertical="center"/>
    </xf>
    <xf numFmtId="0" fontId="2" fillId="44" borderId="36" xfId="0" applyFont="1" applyFill="1" applyBorder="1" applyAlignment="1">
      <alignment horizontal="center" vertical="center"/>
    </xf>
    <xf numFmtId="0" fontId="2" fillId="44" borderId="33" xfId="0" applyFont="1" applyFill="1" applyBorder="1" applyAlignment="1">
      <alignment horizontal="center" vertical="center"/>
    </xf>
    <xf numFmtId="3" fontId="37" fillId="47" borderId="22" xfId="950" applyNumberFormat="1" applyFont="1" applyFill="1" applyBorder="1"/>
    <xf numFmtId="3" fontId="37" fillId="47" borderId="25" xfId="950" applyNumberFormat="1" applyFont="1" applyFill="1" applyBorder="1"/>
    <xf numFmtId="0" fontId="11" fillId="50" borderId="19" xfId="0" applyFont="1" applyFill="1" applyBorder="1" applyAlignment="1">
      <alignment horizontal="center" vertical="center"/>
    </xf>
    <xf numFmtId="0" fontId="11" fillId="50" borderId="19" xfId="957" applyFont="1" applyFill="1" applyBorder="1" applyAlignment="1">
      <alignment horizontal="center" vertical="center"/>
    </xf>
    <xf numFmtId="3" fontId="11" fillId="50" borderId="19" xfId="957" applyNumberFormat="1" applyFont="1" applyFill="1" applyBorder="1" applyAlignment="1">
      <alignment horizontal="center" vertical="center" wrapText="1"/>
    </xf>
    <xf numFmtId="164" fontId="11" fillId="50" borderId="19" xfId="957" applyNumberFormat="1" applyFont="1" applyFill="1" applyBorder="1" applyAlignment="1">
      <alignment horizontal="center" vertical="center" wrapText="1"/>
    </xf>
    <xf numFmtId="0" fontId="11" fillId="50" borderId="19" xfId="957" applyFont="1" applyFill="1" applyBorder="1" applyAlignment="1">
      <alignment horizontal="center" vertical="center" wrapText="1"/>
    </xf>
    <xf numFmtId="0" fontId="11" fillId="49" borderId="19" xfId="957" applyFont="1" applyFill="1" applyBorder="1" applyAlignment="1">
      <alignment horizontal="center" vertical="center" wrapText="1"/>
    </xf>
    <xf numFmtId="0" fontId="11" fillId="49" borderId="19" xfId="957" applyFont="1" applyFill="1" applyBorder="1" applyAlignment="1">
      <alignment horizontal="left" vertical="center" wrapText="1" indent="1"/>
    </xf>
    <xf numFmtId="8" fontId="11" fillId="50" borderId="19" xfId="957" applyNumberFormat="1" applyFont="1" applyFill="1" applyBorder="1" applyAlignment="1">
      <alignment horizontal="center" vertical="center" wrapText="1"/>
    </xf>
    <xf numFmtId="0" fontId="8" fillId="28" borderId="26" xfId="0" applyFont="1" applyFill="1" applyBorder="1" applyAlignment="1">
      <alignment horizontal="center" vertical="center"/>
    </xf>
    <xf numFmtId="0" fontId="8" fillId="28" borderId="27" xfId="0" applyFont="1" applyFill="1" applyBorder="1" applyAlignment="1">
      <alignment horizontal="center" vertical="center"/>
    </xf>
    <xf numFmtId="0" fontId="8" fillId="28" borderId="0" xfId="956" applyFont="1" applyFill="1" applyBorder="1" applyAlignment="1">
      <alignment vertical="center" wrapText="1"/>
    </xf>
    <xf numFmtId="8" fontId="8" fillId="28" borderId="0" xfId="956" applyNumberFormat="1" applyFont="1" applyFill="1" applyBorder="1" applyAlignment="1">
      <alignment vertical="center" wrapText="1"/>
    </xf>
    <xf numFmtId="8" fontId="79" fillId="28" borderId="0" xfId="956" applyNumberFormat="1" applyFont="1" applyFill="1" applyBorder="1" applyAlignment="1">
      <alignment vertical="center" wrapText="1"/>
    </xf>
    <xf numFmtId="8" fontId="8" fillId="28" borderId="0" xfId="956" applyNumberFormat="1" applyFont="1" applyFill="1" applyBorder="1" applyAlignment="1">
      <alignment horizontal="left" vertical="center" wrapText="1" indent="1"/>
    </xf>
    <xf numFmtId="3" fontId="37" fillId="0" borderId="18" xfId="950" applyNumberFormat="1" applyFont="1" applyFill="1" applyBorder="1" applyAlignment="1">
      <alignment horizontal="right"/>
    </xf>
    <xf numFmtId="3" fontId="37" fillId="0" borderId="23" xfId="950" applyNumberFormat="1" applyFont="1" applyFill="1" applyBorder="1" applyAlignment="1">
      <alignment horizontal="right"/>
    </xf>
    <xf numFmtId="8" fontId="71" fillId="0" borderId="52" xfId="956" applyNumberFormat="1" applyFont="1" applyFill="1" applyBorder="1" applyAlignment="1">
      <alignment horizontal="left" vertical="center" wrapText="1" indent="1"/>
    </xf>
    <xf numFmtId="0" fontId="2" fillId="0" borderId="36" xfId="0" applyFont="1" applyBorder="1" applyAlignment="1"/>
    <xf numFmtId="0" fontId="2" fillId="28" borderId="36" xfId="0" applyFont="1" applyFill="1" applyBorder="1" applyAlignment="1">
      <alignment horizontal="center"/>
    </xf>
    <xf numFmtId="0" fontId="38" fillId="47" borderId="58" xfId="957" applyFont="1" applyFill="1" applyBorder="1" applyAlignment="1">
      <alignment vertical="center" wrapText="1"/>
    </xf>
    <xf numFmtId="0" fontId="38" fillId="44" borderId="58" xfId="957" applyFont="1" applyFill="1" applyBorder="1" applyAlignment="1">
      <alignment vertical="center" wrapText="1"/>
    </xf>
    <xf numFmtId="0" fontId="38" fillId="0" borderId="72" xfId="957" applyFont="1" applyFill="1" applyBorder="1" applyAlignment="1">
      <alignment vertical="center" wrapText="1"/>
    </xf>
    <xf numFmtId="0" fontId="38" fillId="0" borderId="63" xfId="957" applyFont="1" applyFill="1" applyBorder="1" applyAlignment="1">
      <alignment vertical="center" wrapText="1"/>
    </xf>
    <xf numFmtId="8" fontId="38" fillId="0" borderId="18" xfId="956" applyNumberFormat="1" applyFont="1" applyFill="1" applyBorder="1" applyAlignment="1">
      <alignment horizontal="left" vertical="center" wrapText="1" indent="1"/>
    </xf>
    <xf numFmtId="0" fontId="6" fillId="27" borderId="29" xfId="0" applyFont="1" applyFill="1" applyBorder="1" applyAlignment="1">
      <alignment horizontal="center" vertical="center"/>
    </xf>
    <xf numFmtId="8" fontId="38" fillId="0" borderId="76" xfId="956" applyNumberFormat="1" applyFont="1" applyFill="1" applyBorder="1" applyAlignment="1">
      <alignment horizontal="left" vertical="center" wrapText="1" indent="1"/>
    </xf>
    <xf numFmtId="0" fontId="8" fillId="27" borderId="29" xfId="0" applyFont="1" applyFill="1" applyBorder="1" applyAlignment="1">
      <alignment horizontal="center" vertical="center"/>
    </xf>
    <xf numFmtId="0" fontId="8" fillId="27" borderId="26" xfId="957" applyFont="1" applyFill="1" applyBorder="1" applyAlignment="1">
      <alignment horizontal="left" vertical="center" wrapText="1" indent="1"/>
    </xf>
    <xf numFmtId="0" fontId="79" fillId="27" borderId="26" xfId="957" applyFont="1" applyFill="1" applyBorder="1" applyAlignment="1">
      <alignment horizontal="left" vertical="center" wrapText="1" indent="1"/>
    </xf>
    <xf numFmtId="0" fontId="8" fillId="27" borderId="79" xfId="957" applyFont="1" applyFill="1" applyBorder="1" applyAlignment="1">
      <alignment horizontal="left" vertical="center" wrapText="1" indent="1"/>
    </xf>
    <xf numFmtId="0" fontId="38" fillId="28" borderId="62" xfId="957" applyFont="1" applyFill="1" applyBorder="1" applyAlignment="1">
      <alignment vertical="center" wrapText="1"/>
    </xf>
    <xf numFmtId="0" fontId="38" fillId="28" borderId="58" xfId="957" applyFont="1" applyFill="1" applyBorder="1" applyAlignment="1">
      <alignment vertical="center" wrapText="1"/>
    </xf>
    <xf numFmtId="0" fontId="0" fillId="44" borderId="35" xfId="0" applyFill="1" applyBorder="1" applyAlignment="1">
      <alignment shrinkToFit="1"/>
    </xf>
    <xf numFmtId="0" fontId="2" fillId="44" borderId="36" xfId="0" applyFont="1" applyFill="1" applyBorder="1" applyAlignment="1">
      <alignment horizontal="center" vertical="center" shrinkToFit="1"/>
    </xf>
    <xf numFmtId="0" fontId="7" fillId="27" borderId="28" xfId="957" applyFont="1" applyFill="1" applyBorder="1" applyAlignment="1">
      <alignment vertical="center" wrapText="1"/>
    </xf>
    <xf numFmtId="8" fontId="78" fillId="0" borderId="41" xfId="957" applyNumberFormat="1" applyFont="1" applyFill="1" applyBorder="1" applyAlignment="1">
      <alignment horizontal="right" vertical="center" wrapText="1"/>
    </xf>
    <xf numFmtId="8" fontId="38" fillId="47" borderId="53" xfId="957" applyNumberFormat="1" applyFont="1" applyFill="1" applyBorder="1" applyAlignment="1">
      <alignment horizontal="left" vertical="center" wrapText="1" indent="1"/>
    </xf>
    <xf numFmtId="8" fontId="38" fillId="0" borderId="47" xfId="957" applyNumberFormat="1" applyFont="1" applyFill="1" applyBorder="1" applyAlignment="1">
      <alignment horizontal="right" vertical="center" wrapText="1"/>
    </xf>
    <xf numFmtId="8" fontId="78" fillId="0" borderId="42" xfId="957" applyNumberFormat="1" applyFont="1" applyFill="1" applyBorder="1" applyAlignment="1">
      <alignment horizontal="right" vertical="center" wrapText="1"/>
    </xf>
    <xf numFmtId="0" fontId="8" fillId="27" borderId="26" xfId="956" applyFont="1" applyFill="1" applyBorder="1" applyAlignment="1">
      <alignment vertical="center" wrapText="1"/>
    </xf>
    <xf numFmtId="0" fontId="79" fillId="27" borderId="26" xfId="956" applyFont="1" applyFill="1" applyBorder="1" applyAlignment="1">
      <alignment vertical="center" wrapText="1"/>
    </xf>
    <xf numFmtId="0" fontId="8" fillId="27" borderId="79" xfId="956" applyFont="1" applyFill="1" applyBorder="1" applyAlignment="1">
      <alignment horizontal="left" vertical="center" wrapText="1" indent="1"/>
    </xf>
    <xf numFmtId="0" fontId="2" fillId="51" borderId="29" xfId="0" applyFont="1" applyFill="1" applyBorder="1" applyAlignment="1">
      <alignment horizontal="center" vertical="center"/>
    </xf>
    <xf numFmtId="0" fontId="2" fillId="51" borderId="31" xfId="0" applyFont="1" applyFill="1" applyBorder="1" applyAlignment="1">
      <alignment horizontal="center" vertical="center"/>
    </xf>
    <xf numFmtId="0" fontId="0" fillId="51" borderId="31" xfId="0" applyFill="1" applyBorder="1"/>
    <xf numFmtId="0" fontId="0" fillId="51" borderId="30" xfId="0" applyFill="1" applyBorder="1"/>
    <xf numFmtId="0" fontId="38" fillId="47" borderId="62" xfId="957" applyFont="1" applyFill="1" applyBorder="1" applyAlignment="1">
      <alignment vertical="center" wrapText="1"/>
    </xf>
    <xf numFmtId="0" fontId="38" fillId="0" borderId="22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 wrapText="1"/>
    </xf>
    <xf numFmtId="8" fontId="78" fillId="0" borderId="22" xfId="0" applyNumberFormat="1" applyFont="1" applyBorder="1" applyAlignment="1">
      <alignment horizontal="right" vertical="center" wrapText="1"/>
    </xf>
    <xf numFmtId="8" fontId="38" fillId="0" borderId="43" xfId="0" applyNumberFormat="1" applyFont="1" applyBorder="1" applyAlignment="1">
      <alignment horizontal="right" vertical="center" wrapText="1"/>
    </xf>
    <xf numFmtId="8" fontId="38" fillId="0" borderId="53" xfId="0" applyNumberFormat="1" applyFont="1" applyBorder="1" applyAlignment="1">
      <alignment horizontal="left" vertical="center" wrapText="1" indent="1"/>
    </xf>
    <xf numFmtId="0" fontId="7" fillId="27" borderId="26" xfId="957" applyFont="1" applyFill="1" applyBorder="1" applyAlignment="1">
      <alignment vertical="center" wrapText="1"/>
    </xf>
    <xf numFmtId="0" fontId="79" fillId="27" borderId="26" xfId="957" applyFont="1" applyFill="1" applyBorder="1" applyAlignment="1">
      <alignment vertical="center" wrapText="1"/>
    </xf>
    <xf numFmtId="0" fontId="7" fillId="27" borderId="79" xfId="957" applyFont="1" applyFill="1" applyBorder="1" applyAlignment="1">
      <alignment vertical="center" wrapText="1"/>
    </xf>
    <xf numFmtId="8" fontId="3" fillId="0" borderId="22" xfId="956" applyNumberFormat="1" applyFont="1" applyFill="1" applyBorder="1" applyAlignment="1">
      <alignment horizontal="center" vertical="center" wrapText="1"/>
    </xf>
    <xf numFmtId="0" fontId="38" fillId="0" borderId="36" xfId="957" applyFont="1" applyFill="1" applyBorder="1" applyAlignment="1">
      <alignment vertical="center" wrapText="1"/>
    </xf>
    <xf numFmtId="0" fontId="38" fillId="51" borderId="28" xfId="957" applyFont="1" applyFill="1" applyBorder="1" applyAlignment="1">
      <alignment vertical="center" wrapText="1"/>
    </xf>
    <xf numFmtId="0" fontId="3" fillId="51" borderId="28" xfId="957" applyFont="1" applyFill="1" applyBorder="1" applyAlignment="1">
      <alignment vertical="center" wrapText="1"/>
    </xf>
    <xf numFmtId="3" fontId="3" fillId="51" borderId="28" xfId="957" applyNumberFormat="1" applyFont="1" applyFill="1" applyBorder="1" applyAlignment="1">
      <alignment horizontal="right" vertical="center" wrapText="1"/>
    </xf>
    <xf numFmtId="164" fontId="3" fillId="51" borderId="28" xfId="957" applyNumberFormat="1" applyFont="1" applyFill="1" applyBorder="1" applyAlignment="1">
      <alignment horizontal="right" vertical="center" wrapText="1"/>
    </xf>
    <xf numFmtId="0" fontId="3" fillId="51" borderId="28" xfId="957" applyFont="1" applyFill="1" applyBorder="1" applyAlignment="1">
      <alignment horizontal="center" vertical="center" wrapText="1"/>
    </xf>
    <xf numFmtId="8" fontId="78" fillId="51" borderId="28" xfId="956" applyNumberFormat="1" applyFont="1" applyFill="1" applyBorder="1" applyAlignment="1">
      <alignment horizontal="right" vertical="center" wrapText="1"/>
    </xf>
    <xf numFmtId="8" fontId="38" fillId="51" borderId="28" xfId="956" applyNumberFormat="1" applyFont="1" applyFill="1" applyBorder="1" applyAlignment="1">
      <alignment horizontal="right" vertical="center" wrapText="1"/>
    </xf>
    <xf numFmtId="3" fontId="37" fillId="0" borderId="37" xfId="950" applyNumberFormat="1" applyFont="1" applyFill="1" applyBorder="1"/>
    <xf numFmtId="0" fontId="0" fillId="0" borderId="35" xfId="0" applyBorder="1"/>
    <xf numFmtId="0" fontId="2" fillId="0" borderId="31" xfId="0" applyFont="1" applyFill="1" applyBorder="1" applyAlignment="1">
      <alignment horizontal="center" vertical="center"/>
    </xf>
    <xf numFmtId="8" fontId="78" fillId="0" borderId="41" xfId="956" applyNumberFormat="1" applyFont="1" applyFill="1" applyBorder="1" applyAlignment="1">
      <alignment horizontal="right" vertical="center" wrapText="1"/>
    </xf>
    <xf numFmtId="0" fontId="9" fillId="52" borderId="20" xfId="0" applyFont="1" applyFill="1" applyBorder="1" applyAlignment="1">
      <alignment horizontal="center" vertical="center"/>
    </xf>
    <xf numFmtId="0" fontId="10" fillId="52" borderId="28" xfId="957" applyFont="1" applyFill="1" applyBorder="1" applyAlignment="1">
      <alignment vertical="center" wrapText="1"/>
    </xf>
    <xf numFmtId="0" fontId="80" fillId="52" borderId="28" xfId="957" applyFont="1" applyFill="1" applyBorder="1" applyAlignment="1">
      <alignment vertical="center" wrapText="1"/>
    </xf>
    <xf numFmtId="0" fontId="10" fillId="52" borderId="28" xfId="957" applyFont="1" applyFill="1" applyBorder="1" applyAlignment="1">
      <alignment horizontal="left" vertical="center" wrapText="1" indent="1"/>
    </xf>
    <xf numFmtId="8" fontId="11" fillId="0" borderId="25" xfId="956" applyNumberFormat="1" applyFont="1" applyFill="1" applyBorder="1" applyAlignment="1">
      <alignment horizontal="right" vertical="center" wrapText="1"/>
    </xf>
    <xf numFmtId="0" fontId="11" fillId="52" borderId="20" xfId="0" applyFont="1" applyFill="1" applyBorder="1" applyAlignment="1">
      <alignment horizontal="left"/>
    </xf>
    <xf numFmtId="0" fontId="11" fillId="52" borderId="28" xfId="0" applyFont="1" applyFill="1" applyBorder="1"/>
    <xf numFmtId="0" fontId="11" fillId="52" borderId="28" xfId="0" applyFont="1" applyFill="1" applyBorder="1" applyAlignment="1">
      <alignment horizontal="left"/>
    </xf>
    <xf numFmtId="2" fontId="11" fillId="52" borderId="28" xfId="0" applyNumberFormat="1" applyFont="1" applyFill="1" applyBorder="1"/>
    <xf numFmtId="164" fontId="2" fillId="52" borderId="28" xfId="0" applyNumberFormat="1" applyFont="1" applyFill="1" applyBorder="1"/>
    <xf numFmtId="0" fontId="2" fillId="52" borderId="28" xfId="0" applyFont="1" applyFill="1" applyBorder="1" applyAlignment="1"/>
    <xf numFmtId="0" fontId="11" fillId="52" borderId="28" xfId="0" applyFont="1" applyFill="1" applyBorder="1" applyAlignment="1"/>
    <xf numFmtId="0" fontId="78" fillId="52" borderId="28" xfId="0" applyFont="1" applyFill="1" applyBorder="1" applyAlignment="1"/>
    <xf numFmtId="0" fontId="11" fillId="52" borderId="48" xfId="0" applyFont="1" applyFill="1" applyBorder="1" applyAlignment="1">
      <alignment horizontal="left" vertical="center" indent="1"/>
    </xf>
    <xf numFmtId="0" fontId="8" fillId="52" borderId="20" xfId="0" applyFont="1" applyFill="1" applyBorder="1" applyAlignment="1">
      <alignment horizontal="center" vertical="center"/>
    </xf>
    <xf numFmtId="0" fontId="7" fillId="52" borderId="28" xfId="957" applyFont="1" applyFill="1" applyBorder="1" applyAlignment="1">
      <alignment vertical="center" wrapText="1"/>
    </xf>
    <xf numFmtId="0" fontId="79" fillId="52" borderId="28" xfId="957" applyFont="1" applyFill="1" applyBorder="1" applyAlignment="1">
      <alignment vertical="center" wrapText="1"/>
    </xf>
    <xf numFmtId="0" fontId="7" fillId="52" borderId="48" xfId="957" applyFont="1" applyFill="1" applyBorder="1" applyAlignment="1">
      <alignment horizontal="left" vertical="center" wrapText="1" indent="1"/>
    </xf>
    <xf numFmtId="0" fontId="8" fillId="52" borderId="28" xfId="957" applyFont="1" applyFill="1" applyBorder="1" applyAlignment="1">
      <alignment vertical="center" wrapText="1"/>
    </xf>
    <xf numFmtId="0" fontId="8" fillId="52" borderId="48" xfId="957" applyFont="1" applyFill="1" applyBorder="1" applyAlignment="1">
      <alignment horizontal="left" vertical="center" wrapText="1" indent="1"/>
    </xf>
    <xf numFmtId="0" fontId="38" fillId="0" borderId="72" xfId="956" applyFont="1" applyFill="1" applyBorder="1" applyAlignment="1">
      <alignment vertical="center" wrapText="1"/>
    </xf>
    <xf numFmtId="0" fontId="4" fillId="0" borderId="24" xfId="956" applyFont="1" applyFill="1" applyBorder="1" applyAlignment="1">
      <alignment vertical="center" wrapText="1"/>
    </xf>
    <xf numFmtId="0" fontId="2" fillId="51" borderId="28" xfId="0" applyFont="1" applyFill="1" applyBorder="1" applyAlignment="1">
      <alignment horizontal="center" vertical="center"/>
    </xf>
    <xf numFmtId="8" fontId="38" fillId="51" borderId="28" xfId="956" applyNumberFormat="1" applyFont="1" applyFill="1" applyBorder="1" applyAlignment="1">
      <alignment horizontal="left" vertical="center" wrapText="1" indent="1"/>
    </xf>
    <xf numFmtId="0" fontId="8" fillId="52" borderId="48" xfId="957" applyFont="1" applyFill="1" applyBorder="1" applyAlignment="1">
      <alignment vertical="center" wrapText="1"/>
    </xf>
    <xf numFmtId="174" fontId="8" fillId="44" borderId="0" xfId="1080" applyNumberFormat="1" applyFont="1" applyFill="1" applyBorder="1" applyAlignment="1">
      <alignment horizontal="right" vertical="top" wrapText="1"/>
    </xf>
    <xf numFmtId="0" fontId="3" fillId="0" borderId="22" xfId="956" applyFont="1" applyFill="1" applyBorder="1" applyAlignment="1">
      <alignment horizontal="right" vertical="center" wrapText="1"/>
    </xf>
    <xf numFmtId="0" fontId="3" fillId="0" borderId="18" xfId="956" applyFont="1" applyFill="1" applyBorder="1" applyAlignment="1">
      <alignment horizontal="right" vertical="center" wrapText="1"/>
    </xf>
    <xf numFmtId="0" fontId="3" fillId="0" borderId="23" xfId="956" applyFont="1" applyFill="1" applyBorder="1" applyAlignment="1">
      <alignment horizontal="right" vertical="center" wrapText="1"/>
    </xf>
    <xf numFmtId="3" fontId="3" fillId="0" borderId="23" xfId="956" applyNumberFormat="1" applyFont="1" applyFill="1" applyBorder="1" applyAlignment="1">
      <alignment horizontal="right" vertical="center" wrapText="1"/>
    </xf>
    <xf numFmtId="164" fontId="3" fillId="0" borderId="23" xfId="956" applyNumberFormat="1" applyFont="1" applyFill="1" applyBorder="1" applyAlignment="1">
      <alignment horizontal="right" vertical="center" wrapText="1"/>
    </xf>
    <xf numFmtId="8" fontId="78" fillId="0" borderId="43" xfId="957" applyNumberFormat="1" applyFont="1" applyFill="1" applyBorder="1" applyAlignment="1">
      <alignment horizontal="right" vertical="center" wrapText="1"/>
    </xf>
    <xf numFmtId="2" fontId="8" fillId="44" borderId="0" xfId="0" applyNumberFormat="1" applyFont="1" applyFill="1" applyBorder="1" applyAlignment="1">
      <alignment horizontal="right" vertical="center"/>
    </xf>
    <xf numFmtId="174" fontId="5" fillId="44" borderId="0" xfId="0" applyNumberFormat="1" applyFont="1" applyFill="1" applyBorder="1" applyAlignment="1">
      <alignment horizontal="left" vertical="center"/>
    </xf>
    <xf numFmtId="174" fontId="8" fillId="44" borderId="0" xfId="1080" applyNumberFormat="1" applyFont="1" applyFill="1" applyAlignment="1">
      <alignment wrapText="1"/>
    </xf>
    <xf numFmtId="4" fontId="8" fillId="44" borderId="0" xfId="0" applyNumberFormat="1" applyFont="1" applyFill="1" applyAlignment="1">
      <alignment wrapText="1"/>
    </xf>
    <xf numFmtId="168" fontId="0" fillId="44" borderId="0" xfId="0" applyNumberFormat="1" applyFill="1" applyAlignment="1">
      <alignment wrapText="1"/>
    </xf>
    <xf numFmtId="174" fontId="8" fillId="44" borderId="0" xfId="1048" applyNumberFormat="1" applyFont="1" applyFill="1" applyAlignment="1">
      <alignment wrapText="1"/>
    </xf>
    <xf numFmtId="4" fontId="8" fillId="48" borderId="32" xfId="0" applyNumberFormat="1" applyFont="1" applyFill="1" applyBorder="1" applyAlignment="1">
      <alignment vertical="top" wrapText="1"/>
    </xf>
    <xf numFmtId="4" fontId="8" fillId="48" borderId="21" xfId="0" applyNumberFormat="1" applyFont="1" applyFill="1" applyBorder="1" applyAlignment="1">
      <alignment vertical="top" wrapText="1"/>
    </xf>
    <xf numFmtId="168" fontId="8" fillId="48" borderId="21" xfId="0" applyNumberFormat="1" applyFont="1" applyFill="1" applyBorder="1" applyAlignment="1">
      <alignment vertical="top" wrapText="1"/>
    </xf>
    <xf numFmtId="174" fontId="8" fillId="48" borderId="21" xfId="0" applyNumberFormat="1" applyFont="1" applyFill="1" applyBorder="1" applyAlignment="1">
      <alignment vertical="top" wrapText="1"/>
    </xf>
    <xf numFmtId="174" fontId="8" fillId="48" borderId="54" xfId="1080" applyNumberFormat="1" applyFont="1" applyFill="1" applyBorder="1" applyAlignment="1">
      <alignment horizontal="right" vertical="top" wrapText="1"/>
    </xf>
    <xf numFmtId="3" fontId="73" fillId="45" borderId="81" xfId="0" applyNumberFormat="1" applyFont="1" applyFill="1" applyBorder="1" applyAlignment="1">
      <alignment vertical="center"/>
    </xf>
    <xf numFmtId="3" fontId="74" fillId="45" borderId="82" xfId="0" applyNumberFormat="1" applyFont="1" applyFill="1" applyBorder="1" applyAlignment="1">
      <alignment vertical="center"/>
    </xf>
    <xf numFmtId="3" fontId="73" fillId="45" borderId="82" xfId="0" applyNumberFormat="1" applyFont="1" applyFill="1" applyBorder="1" applyAlignment="1">
      <alignment vertical="center"/>
    </xf>
    <xf numFmtId="174" fontId="73" fillId="45" borderId="82" xfId="0" applyNumberFormat="1" applyFont="1" applyFill="1" applyBorder="1" applyAlignment="1">
      <alignment vertical="center"/>
    </xf>
    <xf numFmtId="174" fontId="73" fillId="45" borderId="83" xfId="0" applyNumberFormat="1" applyFont="1" applyFill="1" applyBorder="1" applyAlignment="1">
      <alignment vertical="center"/>
    </xf>
    <xf numFmtId="4" fontId="0" fillId="44" borderId="73" xfId="0" applyNumberFormat="1" applyFill="1" applyBorder="1" applyAlignment="1">
      <alignment vertical="center" wrapText="1"/>
    </xf>
    <xf numFmtId="4" fontId="8" fillId="0" borderId="80" xfId="0" applyNumberFormat="1" applyFont="1" applyFill="1" applyBorder="1" applyAlignment="1">
      <alignment vertical="center" wrapText="1"/>
    </xf>
    <xf numFmtId="4" fontId="5" fillId="0" borderId="22" xfId="0" applyNumberFormat="1" applyFont="1" applyFill="1" applyBorder="1" applyAlignment="1">
      <alignment vertical="center" wrapText="1"/>
    </xf>
    <xf numFmtId="168" fontId="0" fillId="0" borderId="22" xfId="0" applyNumberFormat="1" applyFill="1" applyBorder="1" applyAlignment="1">
      <alignment vertical="center" wrapText="1"/>
    </xf>
    <xf numFmtId="174" fontId="8" fillId="0" borderId="22" xfId="1048" applyNumberFormat="1" applyFont="1" applyFill="1" applyBorder="1" applyAlignment="1">
      <alignment vertical="center" wrapText="1"/>
    </xf>
    <xf numFmtId="174" fontId="8" fillId="0" borderId="53" xfId="1080" applyNumberFormat="1" applyFont="1" applyFill="1" applyBorder="1" applyAlignment="1">
      <alignment vertical="center" wrapText="1"/>
    </xf>
    <xf numFmtId="4" fontId="0" fillId="44" borderId="74" xfId="0" applyNumberFormat="1" applyFill="1" applyBorder="1" applyAlignment="1">
      <alignment vertical="center" wrapText="1"/>
    </xf>
    <xf numFmtId="4" fontId="8" fillId="0" borderId="77" xfId="0" applyNumberFormat="1" applyFont="1" applyFill="1" applyBorder="1" applyAlignment="1">
      <alignment vertical="center" wrapText="1"/>
    </xf>
    <xf numFmtId="4" fontId="5" fillId="0" borderId="18" xfId="0" applyNumberFormat="1" applyFont="1" applyFill="1" applyBorder="1" applyAlignment="1">
      <alignment vertical="center" wrapText="1"/>
    </xf>
    <xf numFmtId="168" fontId="0" fillId="0" borderId="18" xfId="0" applyNumberFormat="1" applyFill="1" applyBorder="1" applyAlignment="1">
      <alignment vertical="center" wrapText="1"/>
    </xf>
    <xf numFmtId="174" fontId="8" fillId="0" borderId="18" xfId="1048" applyNumberFormat="1" applyFont="1" applyFill="1" applyBorder="1" applyAlignment="1">
      <alignment vertical="center" wrapText="1"/>
    </xf>
    <xf numFmtId="174" fontId="8" fillId="0" borderId="50" xfId="1080" applyNumberFormat="1" applyFont="1" applyFill="1" applyBorder="1" applyAlignment="1">
      <alignment vertical="center" wrapText="1"/>
    </xf>
    <xf numFmtId="4" fontId="8" fillId="0" borderId="84" xfId="0" applyNumberFormat="1" applyFont="1" applyFill="1" applyBorder="1" applyAlignment="1">
      <alignment vertical="center" wrapText="1"/>
    </xf>
    <xf numFmtId="4" fontId="5" fillId="0" borderId="24" xfId="0" applyNumberFormat="1" applyFont="1" applyFill="1" applyBorder="1" applyAlignment="1">
      <alignment vertical="center" wrapText="1"/>
    </xf>
    <xf numFmtId="168" fontId="0" fillId="0" borderId="24" xfId="0" applyNumberFormat="1" applyFill="1" applyBorder="1" applyAlignment="1">
      <alignment vertical="center" wrapText="1"/>
    </xf>
    <xf numFmtId="174" fontId="8" fillId="0" borderId="24" xfId="1048" applyNumberFormat="1" applyFont="1" applyFill="1" applyBorder="1" applyAlignment="1">
      <alignment vertical="center" wrapText="1"/>
    </xf>
    <xf numFmtId="174" fontId="8" fillId="0" borderId="52" xfId="1080" applyNumberFormat="1" applyFont="1" applyFill="1" applyBorder="1" applyAlignment="1">
      <alignment vertical="center" wrapText="1"/>
    </xf>
    <xf numFmtId="4" fontId="0" fillId="44" borderId="19" xfId="0" applyNumberFormat="1" applyFill="1" applyBorder="1" applyAlignment="1">
      <alignment vertical="center" wrapText="1"/>
    </xf>
    <xf numFmtId="4" fontId="8" fillId="0" borderId="32" xfId="0" applyNumberFormat="1" applyFont="1" applyFill="1" applyBorder="1" applyAlignment="1">
      <alignment vertical="center" wrapText="1"/>
    </xf>
    <xf numFmtId="4" fontId="5" fillId="0" borderId="21" xfId="0" applyNumberFormat="1" applyFont="1" applyFill="1" applyBorder="1" applyAlignment="1">
      <alignment vertical="center" wrapText="1"/>
    </xf>
    <xf numFmtId="168" fontId="0" fillId="0" borderId="21" xfId="0" applyNumberFormat="1" applyFill="1" applyBorder="1" applyAlignment="1">
      <alignment vertical="center" wrapText="1"/>
    </xf>
    <xf numFmtId="174" fontId="8" fillId="0" borderId="21" xfId="1048" applyNumberFormat="1" applyFont="1" applyFill="1" applyBorder="1" applyAlignment="1">
      <alignment vertical="center" wrapText="1"/>
    </xf>
    <xf numFmtId="174" fontId="8" fillId="0" borderId="54" xfId="1080" applyNumberFormat="1" applyFont="1" applyFill="1" applyBorder="1" applyAlignment="1">
      <alignment vertical="center" wrapText="1"/>
    </xf>
    <xf numFmtId="4" fontId="40" fillId="44" borderId="73" xfId="0" applyNumberFormat="1" applyFont="1" applyFill="1" applyBorder="1" applyAlignment="1">
      <alignment vertical="center" wrapText="1"/>
    </xf>
    <xf numFmtId="168" fontId="5" fillId="0" borderId="22" xfId="0" applyNumberFormat="1" applyFont="1" applyFill="1" applyBorder="1" applyAlignment="1">
      <alignment vertical="center" wrapText="1"/>
    </xf>
    <xf numFmtId="4" fontId="40" fillId="44" borderId="74" xfId="0" applyNumberFormat="1" applyFont="1" applyFill="1" applyBorder="1" applyAlignment="1">
      <alignment vertical="center" wrapText="1"/>
    </xf>
    <xf numFmtId="168" fontId="5" fillId="0" borderId="18" xfId="0" applyNumberFormat="1" applyFont="1" applyFill="1" applyBorder="1" applyAlignment="1">
      <alignment vertical="center" wrapText="1"/>
    </xf>
    <xf numFmtId="4" fontId="40" fillId="44" borderId="75" xfId="0" applyNumberFormat="1" applyFont="1" applyFill="1" applyBorder="1" applyAlignment="1">
      <alignment vertical="center" wrapText="1"/>
    </xf>
    <xf numFmtId="4" fontId="8" fillId="0" borderId="78" xfId="0" applyNumberFormat="1" applyFont="1" applyFill="1" applyBorder="1" applyAlignment="1">
      <alignment vertical="center" wrapText="1"/>
    </xf>
    <xf numFmtId="4" fontId="5" fillId="0" borderId="23" xfId="0" applyNumberFormat="1" applyFont="1" applyFill="1" applyBorder="1" applyAlignment="1">
      <alignment vertical="center" wrapText="1"/>
    </xf>
    <xf numFmtId="168" fontId="5" fillId="0" borderId="23" xfId="0" applyNumberFormat="1" applyFont="1" applyFill="1" applyBorder="1" applyAlignment="1">
      <alignment vertical="center" wrapText="1"/>
    </xf>
    <xf numFmtId="174" fontId="8" fillId="0" borderId="23" xfId="1048" applyNumberFormat="1" applyFont="1" applyFill="1" applyBorder="1" applyAlignment="1">
      <alignment vertical="center" wrapText="1"/>
    </xf>
    <xf numFmtId="174" fontId="8" fillId="0" borderId="51" xfId="1080" applyNumberFormat="1" applyFont="1" applyFill="1" applyBorder="1" applyAlignment="1">
      <alignment vertical="center" wrapText="1"/>
    </xf>
    <xf numFmtId="4" fontId="0" fillId="44" borderId="75" xfId="0" applyNumberFormat="1" applyFill="1" applyBorder="1" applyAlignment="1">
      <alignment vertical="center" wrapText="1"/>
    </xf>
    <xf numFmtId="168" fontId="0" fillId="0" borderId="23" xfId="0" applyNumberFormat="1" applyFill="1" applyBorder="1" applyAlignment="1">
      <alignment vertical="center" wrapText="1"/>
    </xf>
    <xf numFmtId="4" fontId="8" fillId="0" borderId="80" xfId="0" applyNumberFormat="1" applyFont="1" applyFill="1" applyBorder="1" applyAlignment="1">
      <alignment horizontal="left" vertical="center" wrapText="1"/>
    </xf>
    <xf numFmtId="4" fontId="5" fillId="0" borderId="22" xfId="0" applyNumberFormat="1" applyFont="1" applyFill="1" applyBorder="1" applyAlignment="1">
      <alignment horizontal="left" vertical="center" wrapText="1"/>
    </xf>
    <xf numFmtId="4" fontId="8" fillId="0" borderId="77" xfId="0" applyNumberFormat="1" applyFont="1" applyFill="1" applyBorder="1" applyAlignment="1">
      <alignment horizontal="left" vertical="center" wrapText="1"/>
    </xf>
    <xf numFmtId="4" fontId="5" fillId="0" borderId="18" xfId="0" applyNumberFormat="1" applyFont="1" applyFill="1" applyBorder="1" applyAlignment="1">
      <alignment horizontal="left" vertical="center" wrapText="1"/>
    </xf>
    <xf numFmtId="4" fontId="5" fillId="0" borderId="23" xfId="0" applyNumberFormat="1" applyFont="1" applyFill="1" applyBorder="1" applyAlignment="1">
      <alignment horizontal="left" vertical="center" wrapText="1"/>
    </xf>
    <xf numFmtId="4" fontId="8" fillId="0" borderId="78" xfId="0" applyNumberFormat="1" applyFont="1" applyFill="1" applyBorder="1" applyAlignment="1">
      <alignment horizontal="left" vertical="center" wrapText="1"/>
    </xf>
    <xf numFmtId="4" fontId="0" fillId="44" borderId="28" xfId="0" applyNumberFormat="1" applyFill="1" applyBorder="1" applyAlignment="1">
      <alignment vertical="center" wrapText="1"/>
    </xf>
    <xf numFmtId="4" fontId="8" fillId="44" borderId="28" xfId="0" applyNumberFormat="1" applyFont="1" applyFill="1" applyBorder="1" applyAlignment="1">
      <alignment vertical="center" wrapText="1"/>
    </xf>
    <xf numFmtId="4" fontId="5" fillId="44" borderId="28" xfId="0" applyNumberFormat="1" applyFont="1" applyFill="1" applyBorder="1" applyAlignment="1">
      <alignment vertical="center" wrapText="1"/>
    </xf>
    <xf numFmtId="168" fontId="0" fillId="44" borderId="28" xfId="0" applyNumberFormat="1" applyFill="1" applyBorder="1" applyAlignment="1">
      <alignment vertical="center" wrapText="1"/>
    </xf>
    <xf numFmtId="174" fontId="8" fillId="44" borderId="28" xfId="1048" applyNumberFormat="1" applyFont="1" applyFill="1" applyBorder="1" applyAlignment="1">
      <alignment vertical="center" wrapText="1"/>
    </xf>
    <xf numFmtId="174" fontId="8" fillId="44" borderId="28" xfId="1080" applyNumberFormat="1" applyFont="1" applyFill="1" applyBorder="1" applyAlignment="1">
      <alignment vertical="center" wrapText="1"/>
    </xf>
    <xf numFmtId="4" fontId="8" fillId="48" borderId="29" xfId="0" applyNumberFormat="1" applyFont="1" applyFill="1" applyBorder="1" applyAlignment="1">
      <alignment vertical="center" wrapText="1"/>
    </xf>
    <xf numFmtId="4" fontId="5" fillId="48" borderId="26" xfId="0" applyNumberFormat="1" applyFont="1" applyFill="1" applyBorder="1" applyAlignment="1">
      <alignment vertical="center" wrapText="1"/>
    </xf>
    <xf numFmtId="168" fontId="0" fillId="48" borderId="26" xfId="0" applyNumberFormat="1" applyFill="1" applyBorder="1" applyAlignment="1">
      <alignment vertical="center" wrapText="1"/>
    </xf>
    <xf numFmtId="174" fontId="8" fillId="48" borderId="26" xfId="1048" applyNumberFormat="1" applyFont="1" applyFill="1" applyBorder="1" applyAlignment="1">
      <alignment vertical="center" wrapText="1"/>
    </xf>
    <xf numFmtId="174" fontId="8" fillId="48" borderId="79" xfId="1080" applyNumberFormat="1" applyFont="1" applyFill="1" applyBorder="1" applyAlignment="1">
      <alignment vertical="center" wrapText="1"/>
    </xf>
    <xf numFmtId="4" fontId="0" fillId="0" borderId="19" xfId="0" applyNumberFormat="1" applyFill="1" applyBorder="1" applyAlignment="1">
      <alignment vertical="center" wrapText="1"/>
    </xf>
    <xf numFmtId="169" fontId="8" fillId="0" borderId="32" xfId="0" applyNumberFormat="1" applyFont="1" applyBorder="1" applyAlignment="1">
      <alignment horizontal="left" vertical="center" wrapText="1"/>
    </xf>
    <xf numFmtId="169" fontId="5" fillId="0" borderId="21" xfId="0" applyNumberFormat="1" applyFont="1" applyBorder="1" applyAlignment="1">
      <alignment horizontal="left" vertical="center" wrapText="1"/>
    </xf>
    <xf numFmtId="169" fontId="8" fillId="0" borderId="35" xfId="0" applyNumberFormat="1" applyFont="1" applyBorder="1" applyAlignment="1">
      <alignment horizontal="left" vertical="center" wrapText="1"/>
    </xf>
    <xf numFmtId="169" fontId="5" fillId="0" borderId="34" xfId="0" applyNumberFormat="1" applyFont="1" applyBorder="1" applyAlignment="1">
      <alignment horizontal="left" vertical="center" wrapText="1"/>
    </xf>
    <xf numFmtId="168" fontId="0" fillId="0" borderId="34" xfId="0" applyNumberFormat="1" applyFill="1" applyBorder="1" applyAlignment="1">
      <alignment horizontal="right" vertical="center" wrapText="1"/>
    </xf>
    <xf numFmtId="174" fontId="8" fillId="0" borderId="34" xfId="1048" applyNumberFormat="1" applyFont="1" applyFill="1" applyBorder="1" applyAlignment="1">
      <alignment vertical="center" wrapText="1"/>
    </xf>
    <xf numFmtId="174" fontId="8" fillId="0" borderId="57" xfId="1080" applyNumberFormat="1" applyFont="1" applyFill="1" applyBorder="1" applyAlignment="1">
      <alignment vertical="center" wrapText="1"/>
    </xf>
    <xf numFmtId="4" fontId="8" fillId="0" borderId="80" xfId="0" applyNumberFormat="1" applyFont="1" applyBorder="1" applyAlignment="1">
      <alignment horizontal="left" vertical="center" wrapText="1"/>
    </xf>
    <xf numFmtId="4" fontId="5" fillId="0" borderId="22" xfId="0" applyNumberFormat="1" applyFont="1" applyBorder="1" applyAlignment="1">
      <alignment horizontal="left" vertical="center" wrapText="1"/>
    </xf>
    <xf numFmtId="4" fontId="8" fillId="0" borderId="77" xfId="0" applyNumberFormat="1" applyFont="1" applyBorder="1" applyAlignment="1">
      <alignment horizontal="left" vertical="center" wrapText="1"/>
    </xf>
    <xf numFmtId="4" fontId="5" fillId="0" borderId="18" xfId="0" applyNumberFormat="1" applyFont="1" applyBorder="1" applyAlignment="1">
      <alignment horizontal="left" vertical="center" wrapText="1"/>
    </xf>
    <xf numFmtId="4" fontId="8" fillId="0" borderId="78" xfId="0" applyNumberFormat="1" applyFont="1" applyBorder="1" applyAlignment="1">
      <alignment horizontal="left" vertical="center" wrapText="1"/>
    </xf>
    <xf numFmtId="4" fontId="5" fillId="0" borderId="23" xfId="0" applyNumberFormat="1" applyFont="1" applyBorder="1" applyAlignment="1">
      <alignment horizontal="left" vertical="center" wrapText="1"/>
    </xf>
    <xf numFmtId="4" fontId="8" fillId="0" borderId="32" xfId="0" applyNumberFormat="1" applyFont="1" applyBorder="1" applyAlignment="1">
      <alignment horizontal="left" vertical="center" wrapText="1"/>
    </xf>
    <xf numFmtId="4" fontId="5" fillId="0" borderId="21" xfId="0" applyNumberFormat="1" applyFont="1" applyBorder="1" applyAlignment="1">
      <alignment horizontal="left" vertical="center" wrapText="1"/>
    </xf>
    <xf numFmtId="4" fontId="8" fillId="0" borderId="36" xfId="0" applyNumberFormat="1" applyFont="1" applyBorder="1" applyAlignment="1">
      <alignment horizontal="left" vertical="center" wrapText="1"/>
    </xf>
    <xf numFmtId="4" fontId="5" fillId="0" borderId="37" xfId="0" applyNumberFormat="1" applyFont="1" applyBorder="1" applyAlignment="1">
      <alignment horizontal="left" vertical="center" wrapText="1"/>
    </xf>
    <xf numFmtId="168" fontId="0" fillId="0" borderId="37" xfId="0" applyNumberFormat="1" applyFill="1" applyBorder="1" applyAlignment="1">
      <alignment vertical="center" wrapText="1"/>
    </xf>
    <xf numFmtId="174" fontId="8" fillId="0" borderId="37" xfId="1048" applyNumberFormat="1" applyFont="1" applyFill="1" applyBorder="1" applyAlignment="1">
      <alignment vertical="center" wrapText="1"/>
    </xf>
    <xf numFmtId="174" fontId="8" fillId="0" borderId="56" xfId="1080" applyNumberFormat="1" applyFont="1" applyFill="1" applyBorder="1" applyAlignment="1">
      <alignment vertical="center" wrapText="1"/>
    </xf>
    <xf numFmtId="169" fontId="8" fillId="0" borderId="80" xfId="0" applyNumberFormat="1" applyFont="1" applyBorder="1" applyAlignment="1">
      <alignment horizontal="left" vertical="center" wrapText="1"/>
    </xf>
    <xf numFmtId="169" fontId="5" fillId="0" borderId="22" xfId="0" applyNumberFormat="1" applyFont="1" applyBorder="1" applyAlignment="1">
      <alignment horizontal="left" vertical="center" wrapText="1"/>
    </xf>
    <xf numFmtId="4" fontId="0" fillId="44" borderId="85" xfId="0" applyNumberFormat="1" applyFill="1" applyBorder="1" applyAlignment="1">
      <alignment vertical="center" wrapText="1"/>
    </xf>
    <xf numFmtId="4" fontId="8" fillId="0" borderId="25" xfId="0" applyNumberFormat="1" applyFont="1" applyFill="1" applyBorder="1" applyAlignment="1">
      <alignment horizontal="left" vertical="center" wrapText="1"/>
    </xf>
    <xf numFmtId="4" fontId="5" fillId="0" borderId="25" xfId="0" applyNumberFormat="1" applyFont="1" applyFill="1" applyBorder="1" applyAlignment="1">
      <alignment horizontal="left" vertical="center" wrapText="1"/>
    </xf>
    <xf numFmtId="168" fontId="0" fillId="0" borderId="25" xfId="0" applyNumberFormat="1" applyFill="1" applyBorder="1" applyAlignment="1">
      <alignment horizontal="right" vertical="center" wrapText="1"/>
    </xf>
    <xf numFmtId="174" fontId="8" fillId="0" borderId="25" xfId="1048" applyNumberFormat="1" applyFont="1" applyFill="1" applyBorder="1" applyAlignment="1">
      <alignment vertical="center" wrapText="1"/>
    </xf>
    <xf numFmtId="174" fontId="8" fillId="0" borderId="49" xfId="1080" applyNumberFormat="1" applyFont="1" applyFill="1" applyBorder="1" applyAlignment="1">
      <alignment vertical="center" wrapText="1"/>
    </xf>
    <xf numFmtId="4" fontId="0" fillId="44" borderId="77" xfId="0" applyNumberFormat="1" applyFill="1" applyBorder="1" applyAlignment="1">
      <alignment vertical="center" wrapText="1"/>
    </xf>
    <xf numFmtId="169" fontId="8" fillId="0" borderId="18" xfId="0" applyNumberFormat="1" applyFont="1" applyBorder="1" applyAlignment="1">
      <alignment horizontal="left" vertical="center" wrapText="1"/>
    </xf>
    <xf numFmtId="169" fontId="5" fillId="0" borderId="18" xfId="0" applyNumberFormat="1" applyFont="1" applyBorder="1" applyAlignment="1">
      <alignment horizontal="left" vertical="center" wrapText="1"/>
    </xf>
    <xf numFmtId="168" fontId="0" fillId="0" borderId="18" xfId="0" applyNumberFormat="1" applyFill="1" applyBorder="1" applyAlignment="1">
      <alignment horizontal="right" vertical="center" wrapText="1"/>
    </xf>
    <xf numFmtId="4" fontId="0" fillId="44" borderId="84" xfId="0" applyNumberFormat="1" applyFill="1" applyBorder="1" applyAlignment="1">
      <alignment vertical="center" wrapText="1"/>
    </xf>
    <xf numFmtId="169" fontId="8" fillId="0" borderId="24" xfId="0" applyNumberFormat="1" applyFont="1" applyBorder="1" applyAlignment="1">
      <alignment horizontal="left" vertical="center" wrapText="1"/>
    </xf>
    <xf numFmtId="169" fontId="5" fillId="0" borderId="24" xfId="0" applyNumberFormat="1" applyFont="1" applyBorder="1" applyAlignment="1">
      <alignment horizontal="left" vertical="center" wrapText="1"/>
    </xf>
    <xf numFmtId="168" fontId="0" fillId="0" borderId="24" xfId="0" applyNumberFormat="1" applyFill="1" applyBorder="1" applyAlignment="1">
      <alignment horizontal="right" vertical="center" wrapText="1"/>
    </xf>
    <xf numFmtId="169" fontId="8" fillId="0" borderId="32" xfId="0" applyNumberFormat="1" applyFont="1" applyBorder="1" applyAlignment="1">
      <alignment vertical="center" wrapText="1"/>
    </xf>
    <xf numFmtId="169" fontId="5" fillId="0" borderId="21" xfId="0" applyNumberFormat="1" applyFont="1" applyBorder="1" applyAlignment="1">
      <alignment vertical="center" wrapText="1"/>
    </xf>
    <xf numFmtId="169" fontId="5" fillId="0" borderId="21" xfId="0" applyNumberFormat="1" applyFont="1" applyBorder="1" applyAlignment="1">
      <alignment horizontal="right" vertical="center" wrapText="1"/>
    </xf>
    <xf numFmtId="4" fontId="0" fillId="44" borderId="27" xfId="0" applyNumberFormat="1" applyFill="1" applyBorder="1" applyAlignment="1">
      <alignment vertical="center" wrapText="1"/>
    </xf>
    <xf numFmtId="4" fontId="8" fillId="44" borderId="27" xfId="0" applyNumberFormat="1" applyFont="1" applyFill="1" applyBorder="1" applyAlignment="1">
      <alignment vertical="center" wrapText="1"/>
    </xf>
    <xf numFmtId="4" fontId="5" fillId="44" borderId="27" xfId="0" applyNumberFormat="1" applyFont="1" applyFill="1" applyBorder="1" applyAlignment="1">
      <alignment vertical="center" wrapText="1"/>
    </xf>
    <xf numFmtId="168" fontId="0" fillId="44" borderId="27" xfId="0" applyNumberFormat="1" applyFill="1" applyBorder="1" applyAlignment="1">
      <alignment vertical="center" wrapText="1"/>
    </xf>
    <xf numFmtId="174" fontId="8" fillId="44" borderId="27" xfId="1048" applyNumberFormat="1" applyFont="1" applyFill="1" applyBorder="1" applyAlignment="1">
      <alignment vertical="center" wrapText="1"/>
    </xf>
    <xf numFmtId="174" fontId="8" fillId="44" borderId="27" xfId="1080" applyNumberFormat="1" applyFont="1" applyFill="1" applyBorder="1" applyAlignment="1">
      <alignment vertical="center" wrapText="1"/>
    </xf>
    <xf numFmtId="4" fontId="8" fillId="48" borderId="20" xfId="0" applyNumberFormat="1" applyFont="1" applyFill="1" applyBorder="1" applyAlignment="1">
      <alignment vertical="center" wrapText="1"/>
    </xf>
    <xf numFmtId="4" fontId="5" fillId="48" borderId="28" xfId="0" applyNumberFormat="1" applyFont="1" applyFill="1" applyBorder="1" applyAlignment="1">
      <alignment vertical="center" wrapText="1"/>
    </xf>
    <xf numFmtId="168" fontId="0" fillId="48" borderId="28" xfId="0" applyNumberFormat="1" applyFill="1" applyBorder="1" applyAlignment="1">
      <alignment vertical="center" wrapText="1"/>
    </xf>
    <xf numFmtId="174" fontId="8" fillId="48" borderId="28" xfId="1048" applyNumberFormat="1" applyFont="1" applyFill="1" applyBorder="1" applyAlignment="1">
      <alignment vertical="center" wrapText="1"/>
    </xf>
    <xf numFmtId="174" fontId="8" fillId="48" borderId="48" xfId="1080" applyNumberFormat="1" applyFont="1" applyFill="1" applyBorder="1" applyAlignment="1">
      <alignment vertical="center" wrapText="1"/>
    </xf>
    <xf numFmtId="168" fontId="5" fillId="0" borderId="21" xfId="0" applyNumberFormat="1" applyFont="1" applyFill="1" applyBorder="1" applyAlignment="1">
      <alignment horizontal="right" vertical="center" wrapText="1"/>
    </xf>
    <xf numFmtId="4" fontId="8" fillId="0" borderId="80" xfId="0" applyNumberFormat="1" applyFont="1" applyBorder="1" applyAlignment="1">
      <alignment vertical="center" wrapText="1"/>
    </xf>
    <xf numFmtId="4" fontId="5" fillId="0" borderId="22" xfId="0" applyNumberFormat="1" applyFont="1" applyBorder="1" applyAlignment="1">
      <alignment vertical="center" wrapText="1"/>
    </xf>
    <xf numFmtId="168" fontId="5" fillId="0" borderId="22" xfId="0" applyNumberFormat="1" applyFont="1" applyFill="1" applyBorder="1" applyAlignment="1">
      <alignment horizontal="right" vertical="center" wrapText="1"/>
    </xf>
    <xf numFmtId="169" fontId="8" fillId="0" borderId="78" xfId="0" applyNumberFormat="1" applyFont="1" applyBorder="1" applyAlignment="1">
      <alignment horizontal="left" vertical="center" wrapText="1"/>
    </xf>
    <xf numFmtId="169" fontId="5" fillId="0" borderId="23" xfId="0" applyNumberFormat="1" applyFont="1" applyBorder="1" applyAlignment="1">
      <alignment horizontal="left" vertical="center" wrapText="1"/>
    </xf>
    <xf numFmtId="168" fontId="5" fillId="0" borderId="23" xfId="0" applyNumberFormat="1" applyFont="1" applyFill="1" applyBorder="1" applyAlignment="1">
      <alignment horizontal="right" vertical="center" wrapText="1"/>
    </xf>
    <xf numFmtId="4" fontId="5" fillId="0" borderId="19" xfId="0" applyNumberFormat="1" applyFont="1" applyFill="1" applyBorder="1" applyAlignment="1">
      <alignment vertical="center" wrapText="1"/>
    </xf>
    <xf numFmtId="174" fontId="5" fillId="0" borderId="21" xfId="1048" applyNumberFormat="1" applyFont="1" applyFill="1" applyBorder="1" applyAlignment="1">
      <alignment vertical="center" wrapText="1"/>
    </xf>
    <xf numFmtId="174" fontId="5" fillId="0" borderId="54" xfId="1080" applyNumberFormat="1" applyFont="1" applyFill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/>
    </xf>
    <xf numFmtId="4" fontId="5" fillId="0" borderId="21" xfId="0" applyNumberFormat="1" applyFont="1" applyBorder="1" applyAlignment="1">
      <alignment vertical="center" wrapText="1"/>
    </xf>
    <xf numFmtId="168" fontId="8" fillId="0" borderId="32" xfId="0" applyNumberFormat="1" applyFont="1" applyBorder="1" applyAlignment="1">
      <alignment vertical="center" wrapText="1"/>
    </xf>
    <xf numFmtId="168" fontId="5" fillId="0" borderId="21" xfId="0" applyNumberFormat="1" applyFont="1" applyBorder="1" applyAlignment="1">
      <alignment vertical="center" wrapText="1"/>
    </xf>
    <xf numFmtId="4" fontId="8" fillId="0" borderId="32" xfId="0" applyNumberFormat="1" applyFont="1" applyFill="1" applyBorder="1" applyAlignment="1">
      <alignment horizontal="left" vertical="center" wrapText="1"/>
    </xf>
    <xf numFmtId="4" fontId="5" fillId="0" borderId="21" xfId="0" applyNumberFormat="1" applyFont="1" applyFill="1" applyBorder="1" applyAlignment="1">
      <alignment horizontal="left" vertical="center" wrapText="1"/>
    </xf>
    <xf numFmtId="4" fontId="8" fillId="48" borderId="20" xfId="0" applyNumberFormat="1" applyFont="1" applyFill="1" applyBorder="1" applyAlignment="1">
      <alignment vertical="center"/>
    </xf>
    <xf numFmtId="4" fontId="8" fillId="48" borderId="28" xfId="0" applyNumberFormat="1" applyFont="1" applyFill="1" applyBorder="1" applyAlignment="1">
      <alignment vertical="center"/>
    </xf>
    <xf numFmtId="174" fontId="8" fillId="48" borderId="28" xfId="1080" applyNumberFormat="1" applyFont="1" applyFill="1" applyBorder="1" applyAlignment="1">
      <alignment vertical="center" wrapText="1"/>
    </xf>
    <xf numFmtId="4" fontId="0" fillId="44" borderId="57" xfId="0" applyNumberFormat="1" applyFill="1" applyBorder="1" applyAlignment="1">
      <alignment vertical="center" wrapText="1"/>
    </xf>
    <xf numFmtId="4" fontId="0" fillId="44" borderId="56" xfId="0" applyNumberFormat="1" applyFill="1" applyBorder="1" applyAlignment="1">
      <alignment vertical="center" wrapText="1"/>
    </xf>
    <xf numFmtId="4" fontId="0" fillId="44" borderId="55" xfId="0" applyNumberFormat="1" applyFill="1" applyBorder="1" applyAlignment="1">
      <alignment vertical="center" wrapText="1"/>
    </xf>
    <xf numFmtId="4" fontId="8" fillId="44" borderId="28" xfId="0" applyNumberFormat="1" applyFont="1" applyFill="1" applyBorder="1" applyAlignment="1">
      <alignment horizontal="left" vertical="center" wrapText="1"/>
    </xf>
    <xf numFmtId="4" fontId="5" fillId="44" borderId="28" xfId="0" applyNumberFormat="1" applyFont="1" applyFill="1" applyBorder="1" applyAlignment="1">
      <alignment horizontal="left" vertical="center" wrapText="1"/>
    </xf>
    <xf numFmtId="4" fontId="73" fillId="45" borderId="86" xfId="0" applyNumberFormat="1" applyFont="1" applyFill="1" applyBorder="1" applyAlignment="1">
      <alignment horizontal="left" vertical="center" wrapText="1"/>
    </xf>
    <xf numFmtId="4" fontId="74" fillId="45" borderId="87" xfId="0" applyNumberFormat="1" applyFont="1" applyFill="1" applyBorder="1" applyAlignment="1">
      <alignment horizontal="left" vertical="center" wrapText="1"/>
    </xf>
    <xf numFmtId="4" fontId="74" fillId="45" borderId="88" xfId="0" applyNumberFormat="1" applyFont="1" applyFill="1" applyBorder="1" applyAlignment="1">
      <alignment horizontal="left" vertical="center" wrapText="1"/>
    </xf>
    <xf numFmtId="170" fontId="0" fillId="0" borderId="21" xfId="0" applyNumberFormat="1" applyFill="1" applyBorder="1" applyAlignment="1">
      <alignment vertical="center" wrapText="1"/>
    </xf>
    <xf numFmtId="170" fontId="0" fillId="0" borderId="22" xfId="0" applyNumberFormat="1" applyFill="1" applyBorder="1" applyAlignment="1">
      <alignment vertical="center" wrapText="1"/>
    </xf>
    <xf numFmtId="170" fontId="0" fillId="0" borderId="23" xfId="0" applyNumberFormat="1" applyFill="1" applyBorder="1" applyAlignment="1">
      <alignment vertical="center" wrapText="1"/>
    </xf>
    <xf numFmtId="4" fontId="0" fillId="0" borderId="28" xfId="0" applyNumberFormat="1" applyFill="1" applyBorder="1" applyAlignment="1">
      <alignment vertical="center" wrapText="1"/>
    </xf>
    <xf numFmtId="170" fontId="0" fillId="44" borderId="28" xfId="0" applyNumberFormat="1" applyFill="1" applyBorder="1" applyAlignment="1">
      <alignment vertical="center" wrapText="1"/>
    </xf>
    <xf numFmtId="4" fontId="73" fillId="27" borderId="86" xfId="0" applyNumberFormat="1" applyFont="1" applyFill="1" applyBorder="1" applyAlignment="1">
      <alignment vertical="center" wrapText="1"/>
    </xf>
    <xf numFmtId="4" fontId="74" fillId="27" borderId="89" xfId="0" applyNumberFormat="1" applyFont="1" applyFill="1" applyBorder="1" applyAlignment="1">
      <alignment vertical="center" wrapText="1"/>
    </xf>
    <xf numFmtId="4" fontId="74" fillId="27" borderId="88" xfId="0" applyNumberFormat="1" applyFont="1" applyFill="1" applyBorder="1" applyAlignment="1">
      <alignment vertical="center" wrapText="1"/>
    </xf>
    <xf numFmtId="175" fontId="0" fillId="0" borderId="22" xfId="0" applyNumberFormat="1" applyFill="1" applyBorder="1" applyAlignment="1">
      <alignment horizontal="right" vertical="center" wrapText="1"/>
    </xf>
    <xf numFmtId="169" fontId="8" fillId="0" borderId="77" xfId="0" applyNumberFormat="1" applyFont="1" applyBorder="1" applyAlignment="1">
      <alignment horizontal="left" vertical="center" wrapText="1"/>
    </xf>
    <xf numFmtId="175" fontId="0" fillId="0" borderId="18" xfId="0" applyNumberFormat="1" applyFill="1" applyBorder="1" applyAlignment="1">
      <alignment horizontal="right" vertical="center" wrapText="1"/>
    </xf>
    <xf numFmtId="175" fontId="0" fillId="0" borderId="23" xfId="0" applyNumberFormat="1" applyFill="1" applyBorder="1" applyAlignment="1">
      <alignment horizontal="right" vertical="center" wrapText="1"/>
    </xf>
    <xf numFmtId="175" fontId="0" fillId="0" borderId="21" xfId="0" applyNumberFormat="1" applyFill="1" applyBorder="1" applyAlignment="1">
      <alignment horizontal="right" vertical="center" wrapText="1"/>
    </xf>
    <xf numFmtId="168" fontId="5" fillId="0" borderId="18" xfId="0" applyNumberFormat="1" applyFont="1" applyFill="1" applyBorder="1" applyAlignment="1">
      <alignment horizontal="right" vertical="center" wrapText="1"/>
    </xf>
    <xf numFmtId="3" fontId="73" fillId="45" borderId="20" xfId="0" applyNumberFormat="1" applyFont="1" applyFill="1" applyBorder="1" applyAlignment="1">
      <alignment vertical="center"/>
    </xf>
    <xf numFmtId="3" fontId="74" fillId="45" borderId="28" xfId="0" applyNumberFormat="1" applyFont="1" applyFill="1" applyBorder="1" applyAlignment="1">
      <alignment vertical="center"/>
    </xf>
    <xf numFmtId="3" fontId="73" fillId="45" borderId="28" xfId="0" applyNumberFormat="1" applyFont="1" applyFill="1" applyBorder="1" applyAlignment="1">
      <alignment vertical="center"/>
    </xf>
    <xf numFmtId="3" fontId="73" fillId="45" borderId="48" xfId="0" applyNumberFormat="1" applyFont="1" applyFill="1" applyBorder="1" applyAlignment="1">
      <alignment vertical="center"/>
    </xf>
    <xf numFmtId="171" fontId="0" fillId="0" borderId="21" xfId="0" applyNumberFormat="1" applyFill="1" applyBorder="1" applyAlignment="1">
      <alignment vertical="center" wrapText="1"/>
    </xf>
    <xf numFmtId="3" fontId="0" fillId="44" borderId="73" xfId="0" applyNumberFormat="1" applyFill="1" applyBorder="1" applyAlignment="1">
      <alignment vertical="center"/>
    </xf>
    <xf numFmtId="3" fontId="8" fillId="0" borderId="80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171" fontId="0" fillId="0" borderId="22" xfId="0" applyNumberFormat="1" applyFill="1" applyBorder="1" applyAlignment="1">
      <alignment vertical="center" wrapText="1"/>
    </xf>
    <xf numFmtId="3" fontId="0" fillId="44" borderId="74" xfId="0" applyNumberForma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3" fontId="5" fillId="0" borderId="18" xfId="0" applyNumberFormat="1" applyFont="1" applyFill="1" applyBorder="1" applyAlignment="1">
      <alignment vertical="center"/>
    </xf>
    <xf numFmtId="171" fontId="0" fillId="0" borderId="18" xfId="0" applyNumberFormat="1" applyFill="1" applyBorder="1" applyAlignment="1">
      <alignment vertical="center" wrapText="1"/>
    </xf>
    <xf numFmtId="3" fontId="0" fillId="44" borderId="75" xfId="0" applyNumberFormat="1" applyFill="1" applyBorder="1" applyAlignment="1">
      <alignment vertical="center"/>
    </xf>
    <xf numFmtId="3" fontId="8" fillId="0" borderId="78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171" fontId="0" fillId="0" borderId="23" xfId="0" applyNumberFormat="1" applyFill="1" applyBorder="1" applyAlignment="1">
      <alignment vertical="center" wrapText="1"/>
    </xf>
    <xf numFmtId="3" fontId="8" fillId="44" borderId="73" xfId="0" applyNumberFormat="1" applyFont="1" applyFill="1" applyBorder="1" applyAlignment="1">
      <alignment vertical="center"/>
    </xf>
    <xf numFmtId="3" fontId="8" fillId="0" borderId="18" xfId="0" applyNumberFormat="1" applyFont="1" applyFill="1" applyBorder="1" applyAlignment="1">
      <alignment vertical="center"/>
    </xf>
    <xf numFmtId="171" fontId="8" fillId="0" borderId="18" xfId="0" applyNumberFormat="1" applyFont="1" applyFill="1" applyBorder="1" applyAlignment="1">
      <alignment vertical="center" wrapText="1"/>
    </xf>
    <xf numFmtId="3" fontId="8" fillId="44" borderId="74" xfId="0" applyNumberFormat="1" applyFont="1" applyFill="1" applyBorder="1" applyAlignment="1">
      <alignment vertical="center"/>
    </xf>
    <xf numFmtId="3" fontId="8" fillId="44" borderId="75" xfId="0" applyNumberFormat="1" applyFont="1" applyFill="1" applyBorder="1" applyAlignment="1">
      <alignment vertical="center"/>
    </xf>
    <xf numFmtId="3" fontId="0" fillId="44" borderId="19" xfId="0" applyNumberForma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171" fontId="5" fillId="0" borderId="21" xfId="0" applyNumberFormat="1" applyFont="1" applyFill="1" applyBorder="1" applyAlignment="1">
      <alignment horizontal="right" vertical="center" wrapText="1"/>
    </xf>
    <xf numFmtId="44" fontId="5" fillId="44" borderId="26" xfId="1080" applyFont="1" applyFill="1" applyBorder="1" applyAlignment="1">
      <alignment vertical="center"/>
    </xf>
    <xf numFmtId="3" fontId="0" fillId="44" borderId="26" xfId="0" applyNumberFormat="1" applyFill="1" applyBorder="1" applyAlignment="1">
      <alignment vertical="center"/>
    </xf>
    <xf numFmtId="3" fontId="5" fillId="44" borderId="26" xfId="0" applyNumberFormat="1" applyFont="1" applyFill="1" applyBorder="1" applyAlignment="1">
      <alignment vertical="center"/>
    </xf>
    <xf numFmtId="3" fontId="0" fillId="44" borderId="26" xfId="0" applyNumberFormat="1" applyFill="1" applyBorder="1" applyAlignment="1">
      <alignment vertical="center" wrapText="1"/>
    </xf>
    <xf numFmtId="174" fontId="8" fillId="44" borderId="26" xfId="1048" applyNumberFormat="1" applyFont="1" applyFill="1" applyBorder="1" applyAlignment="1">
      <alignment vertical="center" wrapText="1"/>
    </xf>
    <xf numFmtId="174" fontId="8" fillId="44" borderId="26" xfId="1080" applyNumberFormat="1" applyFont="1" applyFill="1" applyBorder="1" applyAlignment="1">
      <alignment vertical="center" wrapText="1"/>
    </xf>
    <xf numFmtId="3" fontId="0" fillId="0" borderId="80" xfId="0" applyNumberFormat="1" applyFill="1" applyBorder="1" applyAlignment="1">
      <alignment vertical="center"/>
    </xf>
    <xf numFmtId="3" fontId="0" fillId="0" borderId="78" xfId="0" applyNumberFormat="1" applyFill="1" applyBorder="1" applyAlignment="1">
      <alignment vertical="center"/>
    </xf>
    <xf numFmtId="3" fontId="0" fillId="0" borderId="32" xfId="0" applyNumberFormat="1" applyFill="1" applyBorder="1" applyAlignment="1">
      <alignment vertical="center"/>
    </xf>
    <xf numFmtId="3" fontId="0" fillId="0" borderId="77" xfId="0" applyNumberFormat="1" applyFill="1" applyBorder="1" applyAlignment="1">
      <alignment vertical="center"/>
    </xf>
    <xf numFmtId="44" fontId="8" fillId="44" borderId="28" xfId="1080" applyFont="1" applyFill="1" applyBorder="1" applyAlignment="1">
      <alignment vertical="center" wrapText="1"/>
    </xf>
    <xf numFmtId="3" fontId="0" fillId="44" borderId="28" xfId="0" applyNumberFormat="1" applyFill="1" applyBorder="1" applyAlignment="1">
      <alignment vertical="center"/>
    </xf>
    <xf numFmtId="3" fontId="5" fillId="44" borderId="28" xfId="0" applyNumberFormat="1" applyFont="1" applyFill="1" applyBorder="1" applyAlignment="1">
      <alignment vertical="center"/>
    </xf>
    <xf numFmtId="171" fontId="0" fillId="44" borderId="28" xfId="0" applyNumberFormat="1" applyFill="1" applyBorder="1" applyAlignment="1">
      <alignment vertical="center" wrapText="1"/>
    </xf>
    <xf numFmtId="3" fontId="8" fillId="48" borderId="20" xfId="0" applyNumberFormat="1" applyFont="1" applyFill="1" applyBorder="1" applyAlignment="1">
      <alignment vertical="center"/>
    </xf>
    <xf numFmtId="3" fontId="5" fillId="48" borderId="28" xfId="0" applyNumberFormat="1" applyFont="1" applyFill="1" applyBorder="1" applyAlignment="1">
      <alignment vertical="center"/>
    </xf>
    <xf numFmtId="171" fontId="0" fillId="48" borderId="28" xfId="0" applyNumberFormat="1" applyFill="1" applyBorder="1" applyAlignment="1">
      <alignment vertical="center" wrapText="1"/>
    </xf>
    <xf numFmtId="3" fontId="0" fillId="0" borderId="21" xfId="0" applyNumberFormat="1" applyFill="1" applyBorder="1" applyAlignment="1">
      <alignment horizontal="left" vertical="center" wrapText="1"/>
    </xf>
    <xf numFmtId="3" fontId="5" fillId="0" borderId="32" xfId="0" applyNumberFormat="1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horizontal="left" vertical="center" wrapText="1"/>
    </xf>
    <xf numFmtId="44" fontId="8" fillId="44" borderId="28" xfId="1080" applyFont="1" applyFill="1" applyBorder="1" applyAlignment="1">
      <alignment vertical="center"/>
    </xf>
    <xf numFmtId="3" fontId="0" fillId="44" borderId="28" xfId="0" applyNumberFormat="1" applyFill="1" applyBorder="1" applyAlignment="1">
      <alignment vertical="center" wrapText="1"/>
    </xf>
    <xf numFmtId="3" fontId="73" fillId="45" borderId="29" xfId="0" applyNumberFormat="1" applyFont="1" applyFill="1" applyBorder="1" applyAlignment="1">
      <alignment vertical="center"/>
    </xf>
    <xf numFmtId="3" fontId="74" fillId="45" borderId="26" xfId="0" applyNumberFormat="1" applyFont="1" applyFill="1" applyBorder="1" applyAlignment="1">
      <alignment vertical="center"/>
    </xf>
    <xf numFmtId="3" fontId="73" fillId="45" borderId="26" xfId="0" applyNumberFormat="1" applyFont="1" applyFill="1" applyBorder="1" applyAlignment="1">
      <alignment vertical="center"/>
    </xf>
    <xf numFmtId="3" fontId="0" fillId="44" borderId="31" xfId="0" applyNumberFormat="1" applyFill="1" applyBorder="1" applyAlignment="1">
      <alignment vertical="center"/>
    </xf>
    <xf numFmtId="3" fontId="0" fillId="44" borderId="30" xfId="0" applyNumberFormat="1" applyFill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5" fillId="0" borderId="23" xfId="0" applyNumberFormat="1" applyFont="1" applyBorder="1" applyAlignment="1">
      <alignment vertical="center"/>
    </xf>
    <xf numFmtId="172" fontId="0" fillId="0" borderId="23" xfId="0" applyNumberFormat="1" applyBorder="1" applyAlignment="1">
      <alignment vertical="center" wrapText="1"/>
    </xf>
    <xf numFmtId="174" fontId="5" fillId="44" borderId="26" xfId="1048" applyNumberFormat="1" applyFont="1" applyFill="1" applyBorder="1" applyAlignment="1">
      <alignment vertical="center" wrapText="1"/>
    </xf>
    <xf numFmtId="3" fontId="73" fillId="45" borderId="90" xfId="0" applyNumberFormat="1" applyFont="1" applyFill="1" applyBorder="1" applyAlignment="1">
      <alignment vertical="center"/>
    </xf>
    <xf numFmtId="174" fontId="73" fillId="45" borderId="88" xfId="1080" applyNumberFormat="1" applyFont="1" applyFill="1" applyBorder="1" applyAlignment="1">
      <alignment vertical="center" wrapText="1"/>
    </xf>
    <xf numFmtId="3" fontId="0" fillId="44" borderId="35" xfId="0" applyNumberFormat="1" applyFill="1" applyBorder="1" applyAlignment="1">
      <alignment vertical="center"/>
    </xf>
    <xf numFmtId="3" fontId="0" fillId="0" borderId="22" xfId="0" applyNumberFormat="1" applyFill="1" applyBorder="1" applyAlignment="1">
      <alignment vertical="center"/>
    </xf>
    <xf numFmtId="173" fontId="5" fillId="0" borderId="22" xfId="391" applyNumberFormat="1" applyFont="1" applyFill="1" applyBorder="1" applyAlignment="1">
      <alignment horizontal="right" vertical="center" wrapText="1"/>
    </xf>
    <xf numFmtId="3" fontId="0" fillId="44" borderId="36" xfId="0" applyNumberFormat="1" applyFill="1" applyBorder="1" applyAlignment="1">
      <alignment vertical="center"/>
    </xf>
    <xf numFmtId="3" fontId="0" fillId="0" borderId="18" xfId="0" applyNumberFormat="1" applyFill="1" applyBorder="1" applyAlignment="1">
      <alignment vertical="center"/>
    </xf>
    <xf numFmtId="173" fontId="5" fillId="0" borderId="18" xfId="391" applyNumberFormat="1" applyFont="1" applyFill="1" applyBorder="1" applyAlignment="1">
      <alignment horizontal="right" vertical="center" wrapText="1"/>
    </xf>
    <xf numFmtId="3" fontId="0" fillId="44" borderId="33" xfId="0" applyNumberFormat="1" applyFill="1" applyBorder="1" applyAlignment="1">
      <alignment vertical="center"/>
    </xf>
    <xf numFmtId="3" fontId="0" fillId="0" borderId="23" xfId="0" applyNumberFormat="1" applyFill="1" applyBorder="1" applyAlignment="1">
      <alignment vertical="center"/>
    </xf>
    <xf numFmtId="173" fontId="5" fillId="0" borderId="23" xfId="391" applyNumberFormat="1" applyFont="1" applyFill="1" applyBorder="1" applyAlignment="1">
      <alignment horizontal="right" vertical="center" wrapText="1"/>
    </xf>
    <xf numFmtId="3" fontId="0" fillId="44" borderId="32" xfId="0" applyNumberFormat="1" applyFill="1" applyBorder="1" applyAlignment="1">
      <alignment vertical="center"/>
    </xf>
    <xf numFmtId="3" fontId="0" fillId="0" borderId="21" xfId="0" applyNumberFormat="1" applyFill="1" applyBorder="1" applyAlignment="1">
      <alignment vertical="center"/>
    </xf>
    <xf numFmtId="3" fontId="0" fillId="0" borderId="21" xfId="0" applyNumberFormat="1" applyFill="1" applyBorder="1" applyAlignment="1">
      <alignment vertical="center" wrapText="1"/>
    </xf>
    <xf numFmtId="3" fontId="5" fillId="0" borderId="21" xfId="0" applyNumberFormat="1" applyFont="1" applyFill="1" applyBorder="1" applyAlignment="1">
      <alignment horizontal="right" vertical="center" wrapText="1"/>
    </xf>
    <xf numFmtId="3" fontId="0" fillId="0" borderId="22" xfId="0" applyNumberFormat="1" applyFill="1" applyBorder="1" applyAlignment="1">
      <alignment vertical="center" wrapText="1"/>
    </xf>
    <xf numFmtId="3" fontId="5" fillId="0" borderId="22" xfId="0" applyNumberFormat="1" applyFont="1" applyFill="1" applyBorder="1" applyAlignment="1">
      <alignment horizontal="right" vertical="center" wrapText="1"/>
    </xf>
    <xf numFmtId="3" fontId="0" fillId="0" borderId="23" xfId="0" applyNumberFormat="1" applyFill="1" applyBorder="1" applyAlignment="1">
      <alignment vertical="center" wrapText="1"/>
    </xf>
    <xf numFmtId="3" fontId="5" fillId="0" borderId="23" xfId="0" applyNumberFormat="1" applyFont="1" applyFill="1" applyBorder="1" applyAlignment="1">
      <alignment horizontal="right" vertical="center" wrapText="1"/>
    </xf>
    <xf numFmtId="3" fontId="5" fillId="0" borderId="21" xfId="0" applyNumberFormat="1" applyFont="1" applyFill="1" applyBorder="1" applyAlignment="1">
      <alignment vertical="center" wrapText="1"/>
    </xf>
    <xf numFmtId="174" fontId="8" fillId="0" borderId="21" xfId="1048" applyNumberFormat="1" applyFont="1" applyFill="1" applyBorder="1" applyAlignment="1">
      <alignment vertical="center"/>
    </xf>
    <xf numFmtId="44" fontId="8" fillId="44" borderId="26" xfId="1080" applyFont="1" applyFill="1" applyBorder="1" applyAlignment="1">
      <alignment vertical="center"/>
    </xf>
    <xf numFmtId="3" fontId="73" fillId="45" borderId="91" xfId="0" applyNumberFormat="1" applyFont="1" applyFill="1" applyBorder="1" applyAlignment="1">
      <alignment vertical="center"/>
    </xf>
    <xf numFmtId="174" fontId="73" fillId="45" borderId="83" xfId="1080" applyNumberFormat="1" applyFont="1" applyFill="1" applyBorder="1" applyAlignment="1">
      <alignment vertical="center" wrapText="1"/>
    </xf>
    <xf numFmtId="3" fontId="5" fillId="0" borderId="22" xfId="0" applyNumberFormat="1" applyFont="1" applyFill="1" applyBorder="1" applyAlignment="1">
      <alignment horizontal="left" vertical="center" wrapText="1"/>
    </xf>
    <xf numFmtId="3" fontId="5" fillId="0" borderId="18" xfId="0" applyNumberFormat="1" applyFont="1" applyFill="1" applyBorder="1" applyAlignment="1">
      <alignment horizontal="left" vertical="center" wrapText="1"/>
    </xf>
    <xf numFmtId="3" fontId="5" fillId="0" borderId="18" xfId="0" applyNumberFormat="1" applyFont="1" applyFill="1" applyBorder="1" applyAlignment="1">
      <alignment horizontal="right" vertical="center" wrapText="1"/>
    </xf>
    <xf numFmtId="3" fontId="5" fillId="0" borderId="23" xfId="0" applyNumberFormat="1" applyFont="1" applyFill="1" applyBorder="1" applyAlignment="1">
      <alignment horizontal="left" vertical="center" wrapText="1"/>
    </xf>
    <xf numFmtId="169" fontId="73" fillId="45" borderId="81" xfId="0" applyNumberFormat="1" applyFont="1" applyFill="1" applyBorder="1" applyAlignment="1">
      <alignment horizontal="left" vertical="center"/>
    </xf>
    <xf numFmtId="169" fontId="74" fillId="45" borderId="82" xfId="0" applyNumberFormat="1" applyFont="1" applyFill="1" applyBorder="1" applyAlignment="1">
      <alignment horizontal="left" vertical="center" wrapText="1"/>
    </xf>
    <xf numFmtId="168" fontId="74" fillId="45" borderId="82" xfId="0" applyNumberFormat="1" applyFont="1" applyFill="1" applyBorder="1" applyAlignment="1">
      <alignment vertical="center" wrapText="1"/>
    </xf>
    <xf numFmtId="174" fontId="73" fillId="45" borderId="82" xfId="1048" applyNumberFormat="1" applyFont="1" applyFill="1" applyBorder="1" applyAlignment="1">
      <alignment horizontal="right" vertical="center" wrapText="1"/>
    </xf>
    <xf numFmtId="4" fontId="0" fillId="44" borderId="35" xfId="0" applyNumberFormat="1" applyFill="1" applyBorder="1" applyAlignment="1">
      <alignment vertical="center" wrapText="1"/>
    </xf>
    <xf numFmtId="4" fontId="0" fillId="44" borderId="36" xfId="0" applyNumberFormat="1" applyFill="1" applyBorder="1" applyAlignment="1">
      <alignment vertical="center" wrapText="1"/>
    </xf>
    <xf numFmtId="4" fontId="5" fillId="0" borderId="18" xfId="0" applyNumberFormat="1" applyFont="1" applyBorder="1" applyAlignment="1">
      <alignment vertical="center" wrapText="1"/>
    </xf>
    <xf numFmtId="175" fontId="5" fillId="0" borderId="18" xfId="0" applyNumberFormat="1" applyFont="1" applyFill="1" applyBorder="1" applyAlignment="1">
      <alignment horizontal="right" vertical="center" wrapText="1"/>
    </xf>
    <xf numFmtId="3" fontId="5" fillId="0" borderId="18" xfId="0" applyNumberFormat="1" applyFont="1" applyFill="1" applyBorder="1" applyAlignment="1">
      <alignment vertical="center" wrapText="1"/>
    </xf>
    <xf numFmtId="171" fontId="5" fillId="0" borderId="18" xfId="0" applyNumberFormat="1" applyFont="1" applyFill="1" applyBorder="1" applyAlignment="1">
      <alignment vertical="center" wrapText="1"/>
    </xf>
    <xf numFmtId="174" fontId="8" fillId="0" borderId="18" xfId="1048" applyNumberFormat="1" applyFont="1" applyFill="1" applyBorder="1" applyAlignment="1">
      <alignment vertical="center"/>
    </xf>
    <xf numFmtId="3" fontId="5" fillId="0" borderId="18" xfId="0" applyNumberFormat="1" applyFont="1" applyFill="1" applyBorder="1" applyAlignment="1">
      <alignment horizontal="center" vertical="center" wrapText="1"/>
    </xf>
    <xf numFmtId="171" fontId="5" fillId="0" borderId="18" xfId="0" applyNumberFormat="1" applyFont="1" applyFill="1" applyBorder="1" applyAlignment="1">
      <alignment horizontal="right" vertical="center" wrapText="1"/>
    </xf>
    <xf numFmtId="171" fontId="5" fillId="0" borderId="18" xfId="0" applyNumberFormat="1" applyFont="1" applyFill="1" applyBorder="1" applyAlignment="1">
      <alignment horizontal="left" vertical="center" wrapText="1"/>
    </xf>
    <xf numFmtId="174" fontId="8" fillId="0" borderId="18" xfId="1080" applyNumberFormat="1" applyFont="1" applyFill="1" applyBorder="1" applyAlignment="1">
      <alignment vertical="center"/>
    </xf>
    <xf numFmtId="171" fontId="5" fillId="0" borderId="23" xfId="0" quotePrefix="1" applyNumberFormat="1" applyFont="1" applyFill="1" applyBorder="1" applyAlignment="1">
      <alignment horizontal="right" vertical="center" wrapText="1"/>
    </xf>
    <xf numFmtId="174" fontId="8" fillId="0" borderId="23" xfId="1080" applyNumberFormat="1" applyFont="1" applyFill="1" applyBorder="1" applyAlignment="1">
      <alignment vertical="center"/>
    </xf>
    <xf numFmtId="174" fontId="73" fillId="45" borderId="79" xfId="1080" applyNumberFormat="1" applyFont="1" applyFill="1" applyBorder="1" applyAlignment="1">
      <alignment vertical="center" wrapText="1"/>
    </xf>
    <xf numFmtId="4" fontId="0" fillId="44" borderId="0" xfId="0" applyNumberFormat="1" applyFill="1" applyBorder="1" applyAlignment="1">
      <alignment vertical="center" wrapText="1"/>
    </xf>
    <xf numFmtId="4" fontId="8" fillId="44" borderId="0" xfId="0" applyNumberFormat="1" applyFont="1" applyFill="1" applyBorder="1" applyAlignment="1">
      <alignment vertical="center" wrapText="1"/>
    </xf>
    <xf numFmtId="4" fontId="5" fillId="44" borderId="0" xfId="0" applyNumberFormat="1" applyFont="1" applyFill="1" applyBorder="1" applyAlignment="1">
      <alignment vertical="center" wrapText="1"/>
    </xf>
    <xf numFmtId="168" fontId="0" fillId="44" borderId="0" xfId="0" applyNumberFormat="1" applyFill="1" applyBorder="1" applyAlignment="1">
      <alignment vertical="center" wrapText="1"/>
    </xf>
    <xf numFmtId="174" fontId="8" fillId="44" borderId="0" xfId="1048" applyNumberFormat="1" applyFont="1" applyFill="1" applyBorder="1" applyAlignment="1">
      <alignment vertical="center" wrapText="1"/>
    </xf>
    <xf numFmtId="174" fontId="8" fillId="44" borderId="0" xfId="1080" applyNumberFormat="1" applyFont="1" applyFill="1" applyBorder="1" applyAlignment="1">
      <alignment vertical="center" wrapText="1"/>
    </xf>
    <xf numFmtId="176" fontId="5" fillId="0" borderId="21" xfId="0" applyNumberFormat="1" applyFont="1" applyFill="1" applyBorder="1" applyAlignment="1">
      <alignment horizontal="right" vertical="center" wrapText="1"/>
    </xf>
    <xf numFmtId="177" fontId="5" fillId="0" borderId="21" xfId="0" applyNumberFormat="1" applyFont="1" applyFill="1" applyBorder="1" applyAlignment="1">
      <alignment horizontal="right" vertical="center" wrapText="1"/>
    </xf>
    <xf numFmtId="178" fontId="5" fillId="0" borderId="21" xfId="0" applyNumberFormat="1" applyFont="1" applyFill="1" applyBorder="1" applyAlignment="1">
      <alignment horizontal="right" vertical="center" wrapText="1"/>
    </xf>
    <xf numFmtId="3" fontId="73" fillId="27" borderId="29" xfId="0" applyNumberFormat="1" applyFont="1" applyFill="1" applyBorder="1" applyAlignment="1">
      <alignment vertical="center"/>
    </xf>
    <xf numFmtId="3" fontId="74" fillId="27" borderId="26" xfId="0" applyNumberFormat="1" applyFont="1" applyFill="1" applyBorder="1" applyAlignment="1">
      <alignment vertical="center"/>
    </xf>
    <xf numFmtId="3" fontId="73" fillId="27" borderId="26" xfId="0" applyNumberFormat="1" applyFont="1" applyFill="1" applyBorder="1" applyAlignment="1">
      <alignment vertical="center"/>
    </xf>
    <xf numFmtId="4" fontId="5" fillId="44" borderId="0" xfId="0" applyNumberFormat="1" applyFont="1" applyFill="1" applyBorder="1" applyAlignment="1">
      <alignment wrapText="1"/>
    </xf>
    <xf numFmtId="168" fontId="5" fillId="44" borderId="0" xfId="0" applyNumberFormat="1" applyFont="1" applyFill="1" applyAlignment="1">
      <alignment wrapText="1"/>
    </xf>
    <xf numFmtId="174" fontId="5" fillId="44" borderId="0" xfId="1048" applyNumberFormat="1" applyFont="1" applyFill="1" applyAlignment="1">
      <alignment wrapText="1"/>
    </xf>
    <xf numFmtId="174" fontId="5" fillId="44" borderId="0" xfId="1080" applyNumberFormat="1" applyFont="1" applyFill="1" applyAlignment="1">
      <alignment wrapText="1"/>
    </xf>
    <xf numFmtId="174" fontId="5" fillId="44" borderId="0" xfId="0" applyNumberFormat="1" applyFont="1" applyFill="1" applyBorder="1"/>
    <xf numFmtId="3" fontId="5" fillId="44" borderId="0" xfId="0" applyNumberFormat="1" applyFont="1" applyFill="1" applyBorder="1" applyAlignment="1">
      <alignment wrapText="1"/>
    </xf>
    <xf numFmtId="174" fontId="5" fillId="44" borderId="0" xfId="1048" applyNumberFormat="1" applyFont="1" applyFill="1" applyBorder="1" applyAlignment="1">
      <alignment wrapText="1"/>
    </xf>
    <xf numFmtId="174" fontId="5" fillId="44" borderId="0" xfId="1080" applyNumberFormat="1" applyFont="1" applyFill="1" applyBorder="1"/>
    <xf numFmtId="0" fontId="10" fillId="29" borderId="28" xfId="957" applyFont="1" applyFill="1" applyBorder="1" applyAlignment="1">
      <alignment vertical="center" wrapText="1"/>
    </xf>
    <xf numFmtId="0" fontId="7" fillId="27" borderId="28" xfId="957" applyFont="1" applyFill="1" applyBorder="1" applyAlignment="1">
      <alignment vertical="center" wrapText="1"/>
    </xf>
    <xf numFmtId="8" fontId="77" fillId="0" borderId="24" xfId="956" applyNumberFormat="1" applyFont="1" applyFill="1" applyBorder="1" applyAlignment="1">
      <alignment horizontal="right" vertical="center" wrapText="1"/>
    </xf>
    <xf numFmtId="8" fontId="77" fillId="0" borderId="22" xfId="956" applyNumberFormat="1" applyFont="1" applyFill="1" applyBorder="1" applyAlignment="1">
      <alignment horizontal="right" vertical="center" wrapText="1"/>
    </xf>
    <xf numFmtId="8" fontId="77" fillId="0" borderId="25" xfId="956" applyNumberFormat="1" applyFont="1" applyFill="1" applyBorder="1" applyAlignment="1">
      <alignment horizontal="right" vertical="center" wrapText="1"/>
    </xf>
    <xf numFmtId="8" fontId="77" fillId="0" borderId="23" xfId="956" applyNumberFormat="1" applyFont="1" applyFill="1" applyBorder="1" applyAlignment="1">
      <alignment horizontal="right" vertical="center" wrapText="1"/>
    </xf>
    <xf numFmtId="8" fontId="77" fillId="0" borderId="34" xfId="956" applyNumberFormat="1" applyFont="1" applyFill="1" applyBorder="1" applyAlignment="1">
      <alignment horizontal="right" vertical="center" wrapText="1"/>
    </xf>
    <xf numFmtId="8" fontId="77" fillId="0" borderId="37" xfId="956" applyNumberFormat="1" applyFont="1" applyFill="1" applyBorder="1" applyAlignment="1">
      <alignment horizontal="right" vertical="center" wrapText="1"/>
    </xf>
    <xf numFmtId="8" fontId="77" fillId="0" borderId="21" xfId="956" applyNumberFormat="1" applyFont="1" applyFill="1" applyBorder="1" applyAlignment="1">
      <alignment horizontal="right" vertical="center" wrapText="1"/>
    </xf>
    <xf numFmtId="8" fontId="77" fillId="0" borderId="38" xfId="956" applyNumberFormat="1" applyFont="1" applyFill="1" applyBorder="1" applyAlignment="1">
      <alignment horizontal="right" vertical="center" wrapText="1"/>
    </xf>
    <xf numFmtId="8" fontId="11" fillId="0" borderId="26" xfId="0" applyNumberFormat="1" applyFont="1" applyFill="1" applyBorder="1"/>
    <xf numFmtId="8" fontId="77" fillId="0" borderId="28" xfId="956" applyNumberFormat="1" applyFont="1" applyFill="1" applyBorder="1" applyAlignment="1">
      <alignment horizontal="right" vertical="center" wrapText="1"/>
    </xf>
    <xf numFmtId="8" fontId="80" fillId="28" borderId="28" xfId="957" applyNumberFormat="1" applyFont="1" applyFill="1" applyBorder="1" applyAlignment="1">
      <alignment vertical="center" wrapText="1"/>
    </xf>
    <xf numFmtId="8" fontId="78" fillId="28" borderId="28" xfId="956" applyNumberFormat="1" applyFont="1" applyFill="1" applyBorder="1" applyAlignment="1">
      <alignment horizontal="right" vertical="center" wrapText="1"/>
    </xf>
    <xf numFmtId="0" fontId="3" fillId="28" borderId="28" xfId="957" applyFont="1" applyFill="1" applyBorder="1" applyAlignment="1">
      <alignment horizontal="center" vertical="center" wrapText="1"/>
    </xf>
    <xf numFmtId="8" fontId="77" fillId="0" borderId="26" xfId="956" applyNumberFormat="1" applyFont="1" applyFill="1" applyBorder="1" applyAlignment="1">
      <alignment horizontal="right" vertical="center" wrapText="1"/>
    </xf>
    <xf numFmtId="8" fontId="79" fillId="28" borderId="28" xfId="957" applyNumberFormat="1" applyFont="1" applyFill="1" applyBorder="1" applyAlignment="1">
      <alignment vertical="center" wrapText="1"/>
    </xf>
    <xf numFmtId="8" fontId="77" fillId="0" borderId="27" xfId="956" applyNumberFormat="1" applyFont="1" applyFill="1" applyBorder="1" applyAlignment="1">
      <alignment horizontal="right" vertical="center" wrapText="1"/>
    </xf>
    <xf numFmtId="0" fontId="3" fillId="28" borderId="27" xfId="957" applyFont="1" applyFill="1" applyBorder="1" applyAlignment="1">
      <alignment horizontal="center" vertical="center" wrapText="1"/>
    </xf>
    <xf numFmtId="8" fontId="78" fillId="28" borderId="27" xfId="956" applyNumberFormat="1" applyFont="1" applyFill="1" applyBorder="1" applyAlignment="1">
      <alignment horizontal="right" vertical="center" wrapText="1"/>
    </xf>
    <xf numFmtId="0" fontId="2" fillId="44" borderId="26" xfId="0" applyFont="1" applyFill="1" applyBorder="1" applyAlignment="1">
      <alignment horizontal="center" vertical="center"/>
    </xf>
    <xf numFmtId="0" fontId="38" fillId="44" borderId="26" xfId="957" applyFont="1" applyFill="1" applyBorder="1" applyAlignment="1">
      <alignment vertical="center" wrapText="1"/>
    </xf>
    <xf numFmtId="0" fontId="3" fillId="44" borderId="26" xfId="957" applyFont="1" applyFill="1" applyBorder="1" applyAlignment="1">
      <alignment vertical="center" wrapText="1"/>
    </xf>
    <xf numFmtId="3" fontId="3" fillId="44" borderId="26" xfId="957" applyNumberFormat="1" applyFont="1" applyFill="1" applyBorder="1" applyAlignment="1">
      <alignment horizontal="right" vertical="center" wrapText="1"/>
    </xf>
    <xf numFmtId="164" fontId="3" fillId="44" borderId="26" xfId="957" applyNumberFormat="1" applyFont="1" applyFill="1" applyBorder="1" applyAlignment="1">
      <alignment horizontal="right" vertical="center" wrapText="1"/>
    </xf>
    <xf numFmtId="0" fontId="3" fillId="44" borderId="26" xfId="957" applyFont="1" applyFill="1" applyBorder="1" applyAlignment="1">
      <alignment horizontal="center" vertical="center" wrapText="1"/>
    </xf>
    <xf numFmtId="8" fontId="77" fillId="44" borderId="26" xfId="956" applyNumberFormat="1" applyFont="1" applyFill="1" applyBorder="1" applyAlignment="1">
      <alignment horizontal="right" vertical="center" wrapText="1"/>
    </xf>
    <xf numFmtId="8" fontId="78" fillId="44" borderId="26" xfId="956" applyNumberFormat="1" applyFont="1" applyFill="1" applyBorder="1" applyAlignment="1">
      <alignment horizontal="right" vertical="center" wrapText="1"/>
    </xf>
    <xf numFmtId="8" fontId="38" fillId="44" borderId="26" xfId="956" applyNumberFormat="1" applyFont="1" applyFill="1" applyBorder="1" applyAlignment="1">
      <alignment horizontal="right" vertical="center" wrapText="1"/>
    </xf>
    <xf numFmtId="8" fontId="38" fillId="44" borderId="26" xfId="956" applyNumberFormat="1" applyFont="1" applyFill="1" applyBorder="1" applyAlignment="1">
      <alignment horizontal="left" vertical="center" wrapText="1" indent="1"/>
    </xf>
    <xf numFmtId="0" fontId="2" fillId="44" borderId="27" xfId="0" applyFont="1" applyFill="1" applyBorder="1" applyAlignment="1">
      <alignment horizontal="center" vertical="center"/>
    </xf>
    <xf numFmtId="0" fontId="38" fillId="44" borderId="0" xfId="957" applyFont="1" applyFill="1" applyBorder="1" applyAlignment="1">
      <alignment vertical="center" wrapText="1"/>
    </xf>
    <xf numFmtId="0" fontId="3" fillId="44" borderId="0" xfId="957" applyFont="1" applyFill="1" applyBorder="1" applyAlignment="1">
      <alignment vertical="center" wrapText="1"/>
    </xf>
    <xf numFmtId="3" fontId="3" fillId="44" borderId="0" xfId="957" applyNumberFormat="1" applyFont="1" applyFill="1" applyBorder="1" applyAlignment="1">
      <alignment horizontal="right" vertical="center" wrapText="1"/>
    </xf>
    <xf numFmtId="164" fontId="3" fillId="44" borderId="0" xfId="957" applyNumberFormat="1" applyFont="1" applyFill="1" applyBorder="1" applyAlignment="1">
      <alignment horizontal="right" vertical="center" wrapText="1"/>
    </xf>
    <xf numFmtId="0" fontId="3" fillId="44" borderId="27" xfId="957" applyFont="1" applyFill="1" applyBorder="1" applyAlignment="1">
      <alignment horizontal="center" vertical="center" wrapText="1"/>
    </xf>
    <xf numFmtId="8" fontId="77" fillId="44" borderId="0" xfId="956" applyNumberFormat="1" applyFont="1" applyFill="1" applyBorder="1" applyAlignment="1">
      <alignment horizontal="right" vertical="center" wrapText="1"/>
    </xf>
    <xf numFmtId="8" fontId="78" fillId="44" borderId="27" xfId="956" applyNumberFormat="1" applyFont="1" applyFill="1" applyBorder="1" applyAlignment="1">
      <alignment horizontal="right" vertical="center" wrapText="1"/>
    </xf>
    <xf numFmtId="8" fontId="78" fillId="44" borderId="0" xfId="956" applyNumberFormat="1" applyFont="1" applyFill="1" applyBorder="1" applyAlignment="1">
      <alignment horizontal="right" vertical="center" wrapText="1"/>
    </xf>
    <xf numFmtId="8" fontId="38" fillId="44" borderId="0" xfId="956" applyNumberFormat="1" applyFont="1" applyFill="1" applyBorder="1" applyAlignment="1">
      <alignment horizontal="right" vertical="center" wrapText="1"/>
    </xf>
    <xf numFmtId="8" fontId="38" fillId="44" borderId="0" xfId="956" applyNumberFormat="1" applyFont="1" applyFill="1" applyBorder="1" applyAlignment="1">
      <alignment horizontal="left" vertical="center" wrapText="1" indent="1"/>
    </xf>
    <xf numFmtId="8" fontId="77" fillId="47" borderId="18" xfId="956" applyNumberFormat="1" applyFont="1" applyFill="1" applyBorder="1" applyAlignment="1">
      <alignment horizontal="right" vertical="center" wrapText="1"/>
    </xf>
    <xf numFmtId="8" fontId="77" fillId="47" borderId="22" xfId="956" applyNumberFormat="1" applyFont="1" applyFill="1" applyBorder="1" applyAlignment="1">
      <alignment horizontal="right" vertical="center" wrapText="1"/>
    </xf>
    <xf numFmtId="8" fontId="77" fillId="47" borderId="24" xfId="956" applyNumberFormat="1" applyFont="1" applyFill="1" applyBorder="1" applyAlignment="1">
      <alignment horizontal="right" vertical="center" wrapText="1"/>
    </xf>
    <xf numFmtId="8" fontId="77" fillId="47" borderId="25" xfId="956" applyNumberFormat="1" applyFont="1" applyFill="1" applyBorder="1" applyAlignment="1">
      <alignment horizontal="right" vertical="center" wrapText="1"/>
    </xf>
    <xf numFmtId="8" fontId="77" fillId="47" borderId="21" xfId="956" applyNumberFormat="1" applyFont="1" applyFill="1" applyBorder="1" applyAlignment="1">
      <alignment horizontal="right" vertical="center" wrapText="1"/>
    </xf>
    <xf numFmtId="8" fontId="77" fillId="47" borderId="37" xfId="956" applyNumberFormat="1" applyFont="1" applyFill="1" applyBorder="1" applyAlignment="1">
      <alignment horizontal="right" vertical="center" wrapText="1"/>
    </xf>
    <xf numFmtId="8" fontId="77" fillId="47" borderId="34" xfId="956" applyNumberFormat="1" applyFont="1" applyFill="1" applyBorder="1" applyAlignment="1">
      <alignment horizontal="right" vertical="center" wrapText="1"/>
    </xf>
    <xf numFmtId="8" fontId="77" fillId="47" borderId="23" xfId="956" applyNumberFormat="1" applyFont="1" applyFill="1" applyBorder="1" applyAlignment="1">
      <alignment horizontal="right" vertical="center" wrapText="1"/>
    </xf>
    <xf numFmtId="8" fontId="78" fillId="44" borderId="28" xfId="956" applyNumberFormat="1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center" wrapText="1"/>
    </xf>
    <xf numFmtId="0" fontId="38" fillId="44" borderId="27" xfId="957" applyFont="1" applyFill="1" applyBorder="1" applyAlignment="1">
      <alignment vertical="center" wrapText="1"/>
    </xf>
    <xf numFmtId="0" fontId="3" fillId="44" borderId="27" xfId="957" applyFont="1" applyFill="1" applyBorder="1" applyAlignment="1">
      <alignment vertical="center" wrapText="1"/>
    </xf>
    <xf numFmtId="3" fontId="3" fillId="44" borderId="27" xfId="957" applyNumberFormat="1" applyFont="1" applyFill="1" applyBorder="1" applyAlignment="1">
      <alignment horizontal="right" vertical="center" wrapText="1"/>
    </xf>
    <xf numFmtId="164" fontId="3" fillId="44" borderId="27" xfId="957" applyNumberFormat="1" applyFont="1" applyFill="1" applyBorder="1" applyAlignment="1">
      <alignment horizontal="right" vertical="center" wrapText="1"/>
    </xf>
    <xf numFmtId="8" fontId="77" fillId="44" borderId="28" xfId="956" applyNumberFormat="1" applyFont="1" applyFill="1" applyBorder="1" applyAlignment="1">
      <alignment horizontal="right" vertical="center" wrapText="1"/>
    </xf>
    <xf numFmtId="8" fontId="38" fillId="44" borderId="27" xfId="956" applyNumberFormat="1" applyFont="1" applyFill="1" applyBorder="1" applyAlignment="1">
      <alignment horizontal="right" vertical="center" wrapText="1"/>
    </xf>
    <xf numFmtId="8" fontId="38" fillId="44" borderId="27" xfId="956" applyNumberFormat="1" applyFont="1" applyFill="1" applyBorder="1" applyAlignment="1">
      <alignment horizontal="left" vertical="center" wrapText="1" indent="1"/>
    </xf>
    <xf numFmtId="44" fontId="8" fillId="44" borderId="26" xfId="1080" applyFont="1" applyFill="1" applyBorder="1" applyAlignment="1">
      <alignment vertical="center" wrapText="1"/>
    </xf>
    <xf numFmtId="4" fontId="76" fillId="0" borderId="0" xfId="0" applyNumberFormat="1" applyFont="1" applyFill="1" applyAlignment="1">
      <alignment horizontal="left" vertical="center" wrapText="1"/>
    </xf>
    <xf numFmtId="4" fontId="0" fillId="0" borderId="0" xfId="0" applyNumberFormat="1" applyFill="1" applyAlignment="1">
      <alignment wrapText="1"/>
    </xf>
    <xf numFmtId="4" fontId="8" fillId="0" borderId="0" xfId="0" applyNumberFormat="1" applyFont="1" applyFill="1" applyAlignment="1">
      <alignment vertical="top" wrapText="1"/>
    </xf>
    <xf numFmtId="3" fontId="74" fillId="0" borderId="0" xfId="0" applyNumberFormat="1" applyFont="1" applyFill="1" applyAlignment="1">
      <alignment vertical="center"/>
    </xf>
    <xf numFmtId="4" fontId="0" fillId="0" borderId="0" xfId="0" applyNumberFormat="1" applyFill="1" applyAlignment="1">
      <alignment vertical="center" wrapText="1"/>
    </xf>
    <xf numFmtId="4" fontId="40" fillId="0" borderId="0" xfId="0" applyNumberFormat="1" applyFont="1" applyFill="1" applyAlignment="1">
      <alignment vertical="center" wrapText="1"/>
    </xf>
    <xf numFmtId="4" fontId="0" fillId="0" borderId="31" xfId="0" applyNumberFormat="1" applyFill="1" applyBorder="1" applyAlignment="1">
      <alignment vertical="center" wrapText="1"/>
    </xf>
    <xf numFmtId="4" fontId="74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center"/>
    </xf>
    <xf numFmtId="4" fontId="5" fillId="0" borderId="0" xfId="0" applyNumberFormat="1" applyFont="1" applyFill="1" applyAlignment="1">
      <alignment wrapText="1"/>
    </xf>
    <xf numFmtId="0" fontId="5" fillId="0" borderId="0" xfId="0" applyFont="1" applyFill="1" applyBorder="1"/>
    <xf numFmtId="0" fontId="5" fillId="0" borderId="0" xfId="0" applyFont="1" applyFill="1"/>
    <xf numFmtId="3" fontId="5" fillId="0" borderId="0" xfId="0" applyNumberFormat="1" applyFont="1" applyFill="1" applyBorder="1"/>
    <xf numFmtId="3" fontId="5" fillId="0" borderId="0" xfId="0" applyNumberFormat="1" applyFont="1" applyFill="1"/>
    <xf numFmtId="4" fontId="0" fillId="0" borderId="0" xfId="0" applyNumberFormat="1" applyFill="1" applyBorder="1" applyAlignment="1">
      <alignment wrapText="1"/>
    </xf>
    <xf numFmtId="4" fontId="8" fillId="0" borderId="0" xfId="0" applyNumberFormat="1" applyFont="1" applyFill="1" applyBorder="1" applyAlignment="1">
      <alignment wrapText="1"/>
    </xf>
    <xf numFmtId="4" fontId="5" fillId="0" borderId="0" xfId="0" applyNumberFormat="1" applyFont="1" applyFill="1" applyBorder="1" applyAlignment="1">
      <alignment wrapText="1"/>
    </xf>
    <xf numFmtId="168" fontId="0" fillId="0" borderId="0" xfId="0" applyNumberFormat="1" applyFill="1" applyBorder="1" applyAlignment="1">
      <alignment wrapText="1"/>
    </xf>
    <xf numFmtId="174" fontId="8" fillId="0" borderId="0" xfId="1048" applyNumberFormat="1" applyFont="1" applyFill="1" applyBorder="1" applyAlignment="1">
      <alignment wrapText="1"/>
    </xf>
    <xf numFmtId="174" fontId="8" fillId="0" borderId="0" xfId="1080" applyNumberFormat="1" applyFont="1" applyFill="1" applyBorder="1" applyAlignment="1">
      <alignment wrapText="1"/>
    </xf>
    <xf numFmtId="4" fontId="8" fillId="0" borderId="0" xfId="0" applyNumberFormat="1" applyFont="1" applyFill="1" applyAlignment="1">
      <alignment wrapText="1"/>
    </xf>
    <xf numFmtId="168" fontId="0" fillId="0" borderId="0" xfId="0" applyNumberFormat="1" applyFill="1" applyAlignment="1">
      <alignment wrapText="1"/>
    </xf>
    <xf numFmtId="174" fontId="8" fillId="0" borderId="0" xfId="1048" applyNumberFormat="1" applyFont="1" applyFill="1" applyAlignment="1">
      <alignment wrapText="1"/>
    </xf>
    <xf numFmtId="174" fontId="8" fillId="0" borderId="0" xfId="1080" applyNumberFormat="1" applyFont="1" applyFill="1" applyAlignment="1">
      <alignment wrapText="1"/>
    </xf>
    <xf numFmtId="4" fontId="75" fillId="49" borderId="20" xfId="0" applyNumberFormat="1" applyFont="1" applyFill="1" applyBorder="1" applyAlignment="1">
      <alignment horizontal="left" vertical="center"/>
    </xf>
    <xf numFmtId="4" fontId="76" fillId="49" borderId="28" xfId="0" applyNumberFormat="1" applyFont="1" applyFill="1" applyBorder="1" applyAlignment="1">
      <alignment horizontal="left" vertical="center"/>
    </xf>
    <xf numFmtId="168" fontId="76" fillId="49" borderId="28" xfId="0" applyNumberFormat="1" applyFont="1" applyFill="1" applyBorder="1" applyAlignment="1">
      <alignment horizontal="left" vertical="center" wrapText="1"/>
    </xf>
    <xf numFmtId="174" fontId="75" fillId="49" borderId="28" xfId="1048" applyNumberFormat="1" applyFont="1" applyFill="1" applyBorder="1" applyAlignment="1">
      <alignment horizontal="left" vertical="center" wrapText="1"/>
    </xf>
    <xf numFmtId="174" fontId="75" fillId="49" borderId="48" xfId="1080" applyNumberFormat="1" applyFont="1" applyFill="1" applyBorder="1" applyAlignment="1">
      <alignment horizontal="left" vertical="center" wrapText="1"/>
    </xf>
    <xf numFmtId="3" fontId="0" fillId="44" borderId="80" xfId="0" applyNumberFormat="1" applyFill="1" applyBorder="1" applyAlignment="1">
      <alignment vertical="center"/>
    </xf>
    <xf numFmtId="3" fontId="0" fillId="44" borderId="77" xfId="0" applyNumberFormat="1" applyFill="1" applyBorder="1" applyAlignment="1">
      <alignment vertical="center"/>
    </xf>
    <xf numFmtId="3" fontId="0" fillId="44" borderId="78" xfId="0" applyNumberFormat="1" applyFill="1" applyBorder="1" applyAlignment="1">
      <alignment vertical="center"/>
    </xf>
    <xf numFmtId="0" fontId="2" fillId="28" borderId="80" xfId="0" applyFont="1" applyFill="1" applyBorder="1" applyAlignment="1">
      <alignment horizontal="center" vertical="center"/>
    </xf>
    <xf numFmtId="0" fontId="2" fillId="28" borderId="77" xfId="0" applyFont="1" applyFill="1" applyBorder="1" applyAlignment="1">
      <alignment horizontal="center" vertical="center"/>
    </xf>
    <xf numFmtId="0" fontId="0" fillId="28" borderId="77" xfId="0" applyFill="1" applyBorder="1"/>
    <xf numFmtId="0" fontId="0" fillId="28" borderId="78" xfId="0" applyFill="1" applyBorder="1"/>
    <xf numFmtId="0" fontId="2" fillId="44" borderId="35" xfId="0" applyFont="1" applyFill="1" applyBorder="1" applyAlignment="1">
      <alignment horizontal="center" vertical="center"/>
    </xf>
    <xf numFmtId="0" fontId="75" fillId="50" borderId="20" xfId="0" applyFont="1" applyFill="1" applyBorder="1" applyAlignment="1">
      <alignment vertical="center"/>
    </xf>
    <xf numFmtId="0" fontId="75" fillId="50" borderId="28" xfId="0" applyFont="1" applyFill="1" applyBorder="1" applyAlignment="1">
      <alignment vertical="center"/>
    </xf>
    <xf numFmtId="0" fontId="75" fillId="50" borderId="48" xfId="0" applyFont="1" applyFill="1" applyBorder="1" applyAlignment="1">
      <alignment vertical="center"/>
    </xf>
    <xf numFmtId="0" fontId="10" fillId="29" borderId="28" xfId="957" applyFont="1" applyFill="1" applyBorder="1" applyAlignment="1">
      <alignment vertical="center" wrapText="1"/>
    </xf>
    <xf numFmtId="0" fontId="7" fillId="27" borderId="28" xfId="957" applyFont="1" applyFill="1" applyBorder="1" applyAlignment="1">
      <alignment vertical="center" wrapText="1"/>
    </xf>
    <xf numFmtId="168" fontId="0" fillId="0" borderId="18" xfId="0" applyNumberFormat="1" applyFill="1" applyBorder="1" applyAlignment="1">
      <alignment horizontal="left" vertical="center" wrapText="1"/>
    </xf>
    <xf numFmtId="168" fontId="0" fillId="0" borderId="23" xfId="0" applyNumberFormat="1" applyFill="1" applyBorder="1" applyAlignment="1">
      <alignment horizontal="left" vertical="center" wrapText="1"/>
    </xf>
    <xf numFmtId="3" fontId="0" fillId="0" borderId="25" xfId="0" applyNumberFormat="1" applyBorder="1" applyAlignment="1">
      <alignment vertical="center"/>
    </xf>
    <xf numFmtId="3" fontId="5" fillId="0" borderId="25" xfId="0" applyNumberFormat="1" applyFont="1" applyBorder="1" applyAlignment="1">
      <alignment vertical="center"/>
    </xf>
    <xf numFmtId="172" fontId="0" fillId="0" borderId="25" xfId="0" applyNumberFormat="1" applyBorder="1" applyAlignment="1">
      <alignment vertical="center" wrapText="1"/>
    </xf>
    <xf numFmtId="4" fontId="8" fillId="44" borderId="32" xfId="0" applyNumberFormat="1" applyFont="1" applyFill="1" applyBorder="1" applyAlignment="1">
      <alignment vertical="center" wrapText="1"/>
    </xf>
    <xf numFmtId="4" fontId="5" fillId="44" borderId="21" xfId="0" applyNumberFormat="1" applyFont="1" applyFill="1" applyBorder="1" applyAlignment="1">
      <alignment vertical="center" wrapText="1"/>
    </xf>
    <xf numFmtId="168" fontId="0" fillId="44" borderId="21" xfId="0" applyNumberFormat="1" applyFill="1" applyBorder="1" applyAlignment="1">
      <alignment vertical="center" wrapText="1"/>
    </xf>
    <xf numFmtId="174" fontId="8" fillId="44" borderId="21" xfId="1048" applyNumberFormat="1" applyFont="1" applyFill="1" applyBorder="1" applyAlignment="1">
      <alignment vertical="center" wrapText="1"/>
    </xf>
    <xf numFmtId="174" fontId="8" fillId="44" borderId="54" xfId="1080" applyNumberFormat="1" applyFont="1" applyFill="1" applyBorder="1" applyAlignment="1">
      <alignment vertical="center" wrapText="1"/>
    </xf>
    <xf numFmtId="8" fontId="78" fillId="47" borderId="39" xfId="957" applyNumberFormat="1" applyFont="1" applyFill="1" applyBorder="1" applyAlignment="1">
      <alignment horizontal="right" vertical="center" wrapText="1"/>
    </xf>
    <xf numFmtId="8" fontId="11" fillId="47" borderId="39" xfId="957" applyNumberFormat="1" applyFont="1" applyFill="1" applyBorder="1" applyAlignment="1">
      <alignment horizontal="right" vertical="center" wrapText="1"/>
    </xf>
    <xf numFmtId="8" fontId="11" fillId="47" borderId="40" xfId="957" applyNumberFormat="1" applyFont="1" applyFill="1" applyBorder="1" applyAlignment="1">
      <alignment horizontal="right" vertical="center" wrapText="1"/>
    </xf>
    <xf numFmtId="0" fontId="2" fillId="0" borderId="18" xfId="0" applyFont="1" applyBorder="1"/>
    <xf numFmtId="0" fontId="2" fillId="28" borderId="92" xfId="0" applyFont="1" applyFill="1" applyBorder="1" applyAlignment="1">
      <alignment horizontal="center" vertical="center"/>
    </xf>
    <xf numFmtId="8" fontId="38" fillId="47" borderId="47" xfId="956" applyNumberFormat="1" applyFont="1" applyFill="1" applyBorder="1" applyAlignment="1">
      <alignment horizontal="right" vertical="center" wrapText="1"/>
    </xf>
    <xf numFmtId="0" fontId="38" fillId="0" borderId="24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3" fontId="3" fillId="0" borderId="24" xfId="0" applyNumberFormat="1" applyFont="1" applyBorder="1" applyAlignment="1">
      <alignment horizontal="right" vertical="center" wrapText="1"/>
    </xf>
    <xf numFmtId="164" fontId="3" fillId="0" borderId="24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center" vertical="center" wrapText="1"/>
    </xf>
    <xf numFmtId="8" fontId="78" fillId="0" borderId="24" xfId="0" applyNumberFormat="1" applyFont="1" applyBorder="1" applyAlignment="1">
      <alignment horizontal="right" vertical="center" wrapText="1"/>
    </xf>
    <xf numFmtId="8" fontId="38" fillId="0" borderId="41" xfId="0" applyNumberFormat="1" applyFont="1" applyBorder="1" applyAlignment="1">
      <alignment horizontal="right" vertical="center" wrapText="1"/>
    </xf>
    <xf numFmtId="8" fontId="38" fillId="0" borderId="52" xfId="0" applyNumberFormat="1" applyFont="1" applyBorder="1" applyAlignment="1">
      <alignment horizontal="left" vertical="center" wrapText="1" indent="1"/>
    </xf>
    <xf numFmtId="0" fontId="38" fillId="0" borderId="80" xfId="957" applyFont="1" applyFill="1" applyBorder="1" applyAlignment="1">
      <alignment vertical="center" wrapText="1"/>
    </xf>
    <xf numFmtId="0" fontId="38" fillId="0" borderId="78" xfId="957" applyFont="1" applyFill="1" applyBorder="1" applyAlignment="1">
      <alignment vertical="center" wrapText="1"/>
    </xf>
    <xf numFmtId="0" fontId="10" fillId="29" borderId="28" xfId="957" applyFont="1" applyFill="1" applyBorder="1" applyAlignment="1">
      <alignment vertical="center" wrapText="1"/>
    </xf>
    <xf numFmtId="0" fontId="7" fillId="27" borderId="28" xfId="957" applyFont="1" applyFill="1" applyBorder="1" applyAlignment="1">
      <alignment vertical="center" wrapText="1"/>
    </xf>
    <xf numFmtId="4" fontId="5" fillId="44" borderId="0" xfId="0" applyNumberFormat="1" applyFont="1" applyFill="1" applyAlignment="1">
      <alignment horizontal="left" vertical="top" wrapText="1"/>
    </xf>
  </cellXfs>
  <cellStyles count="1081">
    <cellStyle name="20% - Akzent1" xfId="1" builtinId="30" customBuiltin="1"/>
    <cellStyle name="20% - Akzent1 10" xfId="2"/>
    <cellStyle name="20% - Akzent1 11" xfId="3"/>
    <cellStyle name="20% - Akzent1 12" xfId="4"/>
    <cellStyle name="20% - Akzent1 13" xfId="5"/>
    <cellStyle name="20% - Akzent1 2" xfId="6"/>
    <cellStyle name="20% - Akzent1 2 2" xfId="7"/>
    <cellStyle name="20% - Akzent1 3" xfId="8"/>
    <cellStyle name="20% - Akzent1 3 2" xfId="9"/>
    <cellStyle name="20% - Akzent1 4" xfId="10"/>
    <cellStyle name="20% - Akzent1 5" xfId="11"/>
    <cellStyle name="20% - Akzent1 6" xfId="12"/>
    <cellStyle name="20% - Akzent1 7" xfId="13"/>
    <cellStyle name="20% - Akzent1 8" xfId="14"/>
    <cellStyle name="20% - Akzent1 9" xfId="15"/>
    <cellStyle name="20% - Akzent2" xfId="16" builtinId="34" customBuiltin="1"/>
    <cellStyle name="20% - Akzent2 10" xfId="17"/>
    <cellStyle name="20% - Akzent2 11" xfId="18"/>
    <cellStyle name="20% - Akzent2 12" xfId="19"/>
    <cellStyle name="20% - Akzent2 13" xfId="20"/>
    <cellStyle name="20% - Akzent2 2" xfId="21"/>
    <cellStyle name="20% - Akzent2 2 2" xfId="22"/>
    <cellStyle name="20% - Akzent2 3" xfId="23"/>
    <cellStyle name="20% - Akzent2 3 2" xfId="24"/>
    <cellStyle name="20% - Akzent2 4" xfId="25"/>
    <cellStyle name="20% - Akzent2 5" xfId="26"/>
    <cellStyle name="20% - Akzent2 6" xfId="27"/>
    <cellStyle name="20% - Akzent2 7" xfId="28"/>
    <cellStyle name="20% - Akzent2 8" xfId="29"/>
    <cellStyle name="20% - Akzent2 9" xfId="30"/>
    <cellStyle name="20% - Akzent3" xfId="31" builtinId="38" customBuiltin="1"/>
    <cellStyle name="20% - Akzent3 10" xfId="32"/>
    <cellStyle name="20% - Akzent3 11" xfId="33"/>
    <cellStyle name="20% - Akzent3 12" xfId="34"/>
    <cellStyle name="20% - Akzent3 13" xfId="35"/>
    <cellStyle name="20% - Akzent3 2" xfId="36"/>
    <cellStyle name="20% - Akzent3 2 2" xfId="37"/>
    <cellStyle name="20% - Akzent3 3" xfId="38"/>
    <cellStyle name="20% - Akzent3 3 2" xfId="39"/>
    <cellStyle name="20% - Akzent3 4" xfId="40"/>
    <cellStyle name="20% - Akzent3 5" xfId="41"/>
    <cellStyle name="20% - Akzent3 6" xfId="42"/>
    <cellStyle name="20% - Akzent3 7" xfId="43"/>
    <cellStyle name="20% - Akzent3 8" xfId="44"/>
    <cellStyle name="20% - Akzent3 9" xfId="45"/>
    <cellStyle name="20% - Akzent4" xfId="46" builtinId="42" customBuiltin="1"/>
    <cellStyle name="20% - Akzent4 10" xfId="47"/>
    <cellStyle name="20% - Akzent4 11" xfId="48"/>
    <cellStyle name="20% - Akzent4 12" xfId="49"/>
    <cellStyle name="20% - Akzent4 13" xfId="50"/>
    <cellStyle name="20% - Akzent4 2" xfId="51"/>
    <cellStyle name="20% - Akzent4 2 2" xfId="52"/>
    <cellStyle name="20% - Akzent4 3" xfId="53"/>
    <cellStyle name="20% - Akzent4 3 2" xfId="54"/>
    <cellStyle name="20% - Akzent4 4" xfId="55"/>
    <cellStyle name="20% - Akzent4 5" xfId="56"/>
    <cellStyle name="20% - Akzent4 6" xfId="57"/>
    <cellStyle name="20% - Akzent4 7" xfId="58"/>
    <cellStyle name="20% - Akzent4 8" xfId="59"/>
    <cellStyle name="20% - Akzent4 9" xfId="60"/>
    <cellStyle name="20% - Akzent5" xfId="61" builtinId="46" customBuiltin="1"/>
    <cellStyle name="20% - Akzent5 10" xfId="62"/>
    <cellStyle name="20% - Akzent5 11" xfId="63"/>
    <cellStyle name="20% - Akzent5 12" xfId="64"/>
    <cellStyle name="20% - Akzent5 13" xfId="65"/>
    <cellStyle name="20% - Akzent5 2" xfId="66"/>
    <cellStyle name="20% - Akzent5 2 2" xfId="67"/>
    <cellStyle name="20% - Akzent5 3" xfId="68"/>
    <cellStyle name="20% - Akzent5 3 2" xfId="69"/>
    <cellStyle name="20% - Akzent5 4" xfId="70"/>
    <cellStyle name="20% - Akzent5 5" xfId="71"/>
    <cellStyle name="20% - Akzent5 6" xfId="72"/>
    <cellStyle name="20% - Akzent5 7" xfId="73"/>
    <cellStyle name="20% - Akzent5 8" xfId="74"/>
    <cellStyle name="20% - Akzent5 9" xfId="75"/>
    <cellStyle name="20% - Akzent6" xfId="76" builtinId="50" customBuiltin="1"/>
    <cellStyle name="20% - Akzent6 10" xfId="77"/>
    <cellStyle name="20% - Akzent6 11" xfId="78"/>
    <cellStyle name="20% - Akzent6 12" xfId="79"/>
    <cellStyle name="20% - Akzent6 13" xfId="80"/>
    <cellStyle name="20% - Akzent6 2" xfId="81"/>
    <cellStyle name="20% - Akzent6 2 2" xfId="82"/>
    <cellStyle name="20% - Akzent6 3" xfId="83"/>
    <cellStyle name="20% - Akzent6 3 2" xfId="84"/>
    <cellStyle name="20% - Akzent6 4" xfId="85"/>
    <cellStyle name="20% - Akzent6 5" xfId="86"/>
    <cellStyle name="20% - Akzent6 6" xfId="87"/>
    <cellStyle name="20% - Akzent6 7" xfId="88"/>
    <cellStyle name="20% - Akzent6 8" xfId="89"/>
    <cellStyle name="20% - Akzent6 9" xfId="90"/>
    <cellStyle name="40% - Akzent1" xfId="91" builtinId="31" customBuiltin="1"/>
    <cellStyle name="40% - Akzent1 10" xfId="92"/>
    <cellStyle name="40% - Akzent1 11" xfId="93"/>
    <cellStyle name="40% - Akzent1 12" xfId="94"/>
    <cellStyle name="40% - Akzent1 13" xfId="95"/>
    <cellStyle name="40% - Akzent1 2" xfId="96"/>
    <cellStyle name="40% - Akzent1 2 2" xfId="97"/>
    <cellStyle name="40% - Akzent1 3" xfId="98"/>
    <cellStyle name="40% - Akzent1 3 2" xfId="99"/>
    <cellStyle name="40% - Akzent1 4" xfId="100"/>
    <cellStyle name="40% - Akzent1 5" xfId="101"/>
    <cellStyle name="40% - Akzent1 6" xfId="102"/>
    <cellStyle name="40% - Akzent1 7" xfId="103"/>
    <cellStyle name="40% - Akzent1 8" xfId="104"/>
    <cellStyle name="40% - Akzent1 9" xfId="105"/>
    <cellStyle name="40% - Akzent2" xfId="106" builtinId="35" customBuiltin="1"/>
    <cellStyle name="40% - Akzent2 10" xfId="107"/>
    <cellStyle name="40% - Akzent2 11" xfId="108"/>
    <cellStyle name="40% - Akzent2 12" xfId="109"/>
    <cellStyle name="40% - Akzent2 13" xfId="110"/>
    <cellStyle name="40% - Akzent2 2" xfId="111"/>
    <cellStyle name="40% - Akzent2 2 2" xfId="112"/>
    <cellStyle name="40% - Akzent2 3" xfId="113"/>
    <cellStyle name="40% - Akzent2 3 2" xfId="114"/>
    <cellStyle name="40% - Akzent2 4" xfId="115"/>
    <cellStyle name="40% - Akzent2 5" xfId="116"/>
    <cellStyle name="40% - Akzent2 6" xfId="117"/>
    <cellStyle name="40% - Akzent2 7" xfId="118"/>
    <cellStyle name="40% - Akzent2 8" xfId="119"/>
    <cellStyle name="40% - Akzent2 9" xfId="120"/>
    <cellStyle name="40% - Akzent3" xfId="121" builtinId="39" customBuiltin="1"/>
    <cellStyle name="40% - Akzent3 10" xfId="122"/>
    <cellStyle name="40% - Akzent3 11" xfId="123"/>
    <cellStyle name="40% - Akzent3 12" xfId="124"/>
    <cellStyle name="40% - Akzent3 13" xfId="125"/>
    <cellStyle name="40% - Akzent3 2" xfId="126"/>
    <cellStyle name="40% - Akzent3 2 2" xfId="127"/>
    <cellStyle name="40% - Akzent3 3" xfId="128"/>
    <cellStyle name="40% - Akzent3 3 2" xfId="129"/>
    <cellStyle name="40% - Akzent3 4" xfId="130"/>
    <cellStyle name="40% - Akzent3 5" xfId="131"/>
    <cellStyle name="40% - Akzent3 6" xfId="132"/>
    <cellStyle name="40% - Akzent3 7" xfId="133"/>
    <cellStyle name="40% - Akzent3 8" xfId="134"/>
    <cellStyle name="40% - Akzent3 9" xfId="135"/>
    <cellStyle name="40% - Akzent4" xfId="136" builtinId="43" customBuiltin="1"/>
    <cellStyle name="40% - Akzent4 10" xfId="137"/>
    <cellStyle name="40% - Akzent4 11" xfId="138"/>
    <cellStyle name="40% - Akzent4 12" xfId="139"/>
    <cellStyle name="40% - Akzent4 13" xfId="140"/>
    <cellStyle name="40% - Akzent4 2" xfId="141"/>
    <cellStyle name="40% - Akzent4 2 2" xfId="142"/>
    <cellStyle name="40% - Akzent4 3" xfId="143"/>
    <cellStyle name="40% - Akzent4 3 2" xfId="144"/>
    <cellStyle name="40% - Akzent4 4" xfId="145"/>
    <cellStyle name="40% - Akzent4 5" xfId="146"/>
    <cellStyle name="40% - Akzent4 6" xfId="147"/>
    <cellStyle name="40% - Akzent4 7" xfId="148"/>
    <cellStyle name="40% - Akzent4 8" xfId="149"/>
    <cellStyle name="40% - Akzent4 9" xfId="150"/>
    <cellStyle name="40% - Akzent5" xfId="151" builtinId="47" customBuiltin="1"/>
    <cellStyle name="40% - Akzent5 10" xfId="152"/>
    <cellStyle name="40% - Akzent5 11" xfId="153"/>
    <cellStyle name="40% - Akzent5 12" xfId="154"/>
    <cellStyle name="40% - Akzent5 13" xfId="155"/>
    <cellStyle name="40% - Akzent5 2" xfId="156"/>
    <cellStyle name="40% - Akzent5 2 2" xfId="157"/>
    <cellStyle name="40% - Akzent5 3" xfId="158"/>
    <cellStyle name="40% - Akzent5 3 2" xfId="159"/>
    <cellStyle name="40% - Akzent5 4" xfId="160"/>
    <cellStyle name="40% - Akzent5 5" xfId="161"/>
    <cellStyle name="40% - Akzent5 6" xfId="162"/>
    <cellStyle name="40% - Akzent5 7" xfId="163"/>
    <cellStyle name="40% - Akzent5 8" xfId="164"/>
    <cellStyle name="40% - Akzent5 9" xfId="165"/>
    <cellStyle name="40% - Akzent6" xfId="166" builtinId="51" customBuiltin="1"/>
    <cellStyle name="40% - Akzent6 10" xfId="167"/>
    <cellStyle name="40% - Akzent6 11" xfId="168"/>
    <cellStyle name="40% - Akzent6 12" xfId="169"/>
    <cellStyle name="40% - Akzent6 13" xfId="170"/>
    <cellStyle name="40% - Akzent6 2" xfId="171"/>
    <cellStyle name="40% - Akzent6 2 2" xfId="172"/>
    <cellStyle name="40% - Akzent6 3" xfId="173"/>
    <cellStyle name="40% - Akzent6 3 2" xfId="174"/>
    <cellStyle name="40% - Akzent6 4" xfId="175"/>
    <cellStyle name="40% - Akzent6 5" xfId="176"/>
    <cellStyle name="40% - Akzent6 6" xfId="177"/>
    <cellStyle name="40% - Akzent6 7" xfId="178"/>
    <cellStyle name="40% - Akzent6 8" xfId="179"/>
    <cellStyle name="40% - Akzent6 9" xfId="180"/>
    <cellStyle name="60% - Akzent1" xfId="181" builtinId="32" customBuiltin="1"/>
    <cellStyle name="60% - Akzent1 10" xfId="182"/>
    <cellStyle name="60% - Akzent1 11" xfId="183"/>
    <cellStyle name="60% - Akzent1 12" xfId="184"/>
    <cellStyle name="60% - Akzent1 13" xfId="185"/>
    <cellStyle name="60% - Akzent1 2" xfId="186"/>
    <cellStyle name="60% - Akzent1 2 2" xfId="187"/>
    <cellStyle name="60% - Akzent1 3" xfId="188"/>
    <cellStyle name="60% - Akzent1 3 2" xfId="189"/>
    <cellStyle name="60% - Akzent1 4" xfId="190"/>
    <cellStyle name="60% - Akzent1 5" xfId="191"/>
    <cellStyle name="60% - Akzent1 6" xfId="192"/>
    <cellStyle name="60% - Akzent1 7" xfId="193"/>
    <cellStyle name="60% - Akzent1 8" xfId="194"/>
    <cellStyle name="60% - Akzent1 9" xfId="195"/>
    <cellStyle name="60% - Akzent2" xfId="196" builtinId="36" customBuiltin="1"/>
    <cellStyle name="60% - Akzent2 10" xfId="197"/>
    <cellStyle name="60% - Akzent2 11" xfId="198"/>
    <cellStyle name="60% - Akzent2 12" xfId="199"/>
    <cellStyle name="60% - Akzent2 13" xfId="200"/>
    <cellStyle name="60% - Akzent2 2" xfId="201"/>
    <cellStyle name="60% - Akzent2 2 2" xfId="202"/>
    <cellStyle name="60% - Akzent2 3" xfId="203"/>
    <cellStyle name="60% - Akzent2 3 2" xfId="204"/>
    <cellStyle name="60% - Akzent2 4" xfId="205"/>
    <cellStyle name="60% - Akzent2 5" xfId="206"/>
    <cellStyle name="60% - Akzent2 6" xfId="207"/>
    <cellStyle name="60% - Akzent2 7" xfId="208"/>
    <cellStyle name="60% - Akzent2 8" xfId="209"/>
    <cellStyle name="60% - Akzent2 9" xfId="210"/>
    <cellStyle name="60% - Akzent3" xfId="211" builtinId="40" customBuiltin="1"/>
    <cellStyle name="60% - Akzent3 10" xfId="212"/>
    <cellStyle name="60% - Akzent3 11" xfId="213"/>
    <cellStyle name="60% - Akzent3 12" xfId="214"/>
    <cellStyle name="60% - Akzent3 13" xfId="215"/>
    <cellStyle name="60% - Akzent3 2" xfId="216"/>
    <cellStyle name="60% - Akzent3 2 2" xfId="217"/>
    <cellStyle name="60% - Akzent3 3" xfId="218"/>
    <cellStyle name="60% - Akzent3 3 2" xfId="219"/>
    <cellStyle name="60% - Akzent3 4" xfId="220"/>
    <cellStyle name="60% - Akzent3 5" xfId="221"/>
    <cellStyle name="60% - Akzent3 6" xfId="222"/>
    <cellStyle name="60% - Akzent3 7" xfId="223"/>
    <cellStyle name="60% - Akzent3 8" xfId="224"/>
    <cellStyle name="60% - Akzent3 9" xfId="225"/>
    <cellStyle name="60% - Akzent4" xfId="226" builtinId="44" customBuiltin="1"/>
    <cellStyle name="60% - Akzent4 10" xfId="227"/>
    <cellStyle name="60% - Akzent4 11" xfId="228"/>
    <cellStyle name="60% - Akzent4 12" xfId="229"/>
    <cellStyle name="60% - Akzent4 13" xfId="230"/>
    <cellStyle name="60% - Akzent4 2" xfId="231"/>
    <cellStyle name="60% - Akzent4 2 2" xfId="232"/>
    <cellStyle name="60% - Akzent4 3" xfId="233"/>
    <cellStyle name="60% - Akzent4 3 2" xfId="234"/>
    <cellStyle name="60% - Akzent4 4" xfId="235"/>
    <cellStyle name="60% - Akzent4 5" xfId="236"/>
    <cellStyle name="60% - Akzent4 6" xfId="237"/>
    <cellStyle name="60% - Akzent4 7" xfId="238"/>
    <cellStyle name="60% - Akzent4 8" xfId="239"/>
    <cellStyle name="60% - Akzent4 9" xfId="240"/>
    <cellStyle name="60% - Akzent5" xfId="241" builtinId="48" customBuiltin="1"/>
    <cellStyle name="60% - Akzent5 10" xfId="242"/>
    <cellStyle name="60% - Akzent5 11" xfId="243"/>
    <cellStyle name="60% - Akzent5 12" xfId="244"/>
    <cellStyle name="60% - Akzent5 13" xfId="245"/>
    <cellStyle name="60% - Akzent5 2" xfId="246"/>
    <cellStyle name="60% - Akzent5 2 2" xfId="247"/>
    <cellStyle name="60% - Akzent5 3" xfId="248"/>
    <cellStyle name="60% - Akzent5 3 2" xfId="249"/>
    <cellStyle name="60% - Akzent5 4" xfId="250"/>
    <cellStyle name="60% - Akzent5 5" xfId="251"/>
    <cellStyle name="60% - Akzent5 6" xfId="252"/>
    <cellStyle name="60% - Akzent5 7" xfId="253"/>
    <cellStyle name="60% - Akzent5 8" xfId="254"/>
    <cellStyle name="60% - Akzent5 9" xfId="255"/>
    <cellStyle name="60% - Akzent6" xfId="256" builtinId="52" customBuiltin="1"/>
    <cellStyle name="60% - Akzent6 10" xfId="257"/>
    <cellStyle name="60% - Akzent6 11" xfId="258"/>
    <cellStyle name="60% - Akzent6 12" xfId="259"/>
    <cellStyle name="60% - Akzent6 13" xfId="260"/>
    <cellStyle name="60% - Akzent6 2" xfId="261"/>
    <cellStyle name="60% - Akzent6 2 2" xfId="262"/>
    <cellStyle name="60% - Akzent6 3" xfId="263"/>
    <cellStyle name="60% - Akzent6 3 2" xfId="264"/>
    <cellStyle name="60% - Akzent6 4" xfId="265"/>
    <cellStyle name="60% - Akzent6 5" xfId="266"/>
    <cellStyle name="60% - Akzent6 6" xfId="267"/>
    <cellStyle name="60% - Akzent6 7" xfId="268"/>
    <cellStyle name="60% - Akzent6 8" xfId="269"/>
    <cellStyle name="60% - Akzent6 9" xfId="270"/>
    <cellStyle name="Akzent1" xfId="271" builtinId="29" customBuiltin="1"/>
    <cellStyle name="Akzent1 10" xfId="272"/>
    <cellStyle name="Akzent1 11" xfId="273"/>
    <cellStyle name="Akzent1 12" xfId="274"/>
    <cellStyle name="Akzent1 13" xfId="275"/>
    <cellStyle name="Akzent1 2" xfId="276"/>
    <cellStyle name="Akzent1 2 2" xfId="277"/>
    <cellStyle name="Akzent1 3" xfId="278"/>
    <cellStyle name="Akzent1 3 2" xfId="279"/>
    <cellStyle name="Akzent1 4" xfId="280"/>
    <cellStyle name="Akzent1 5" xfId="281"/>
    <cellStyle name="Akzent1 6" xfId="282"/>
    <cellStyle name="Akzent1 7" xfId="283"/>
    <cellStyle name="Akzent1 8" xfId="284"/>
    <cellStyle name="Akzent1 9" xfId="285"/>
    <cellStyle name="Akzent2" xfId="286" builtinId="33" customBuiltin="1"/>
    <cellStyle name="Akzent2 10" xfId="287"/>
    <cellStyle name="Akzent2 11" xfId="288"/>
    <cellStyle name="Akzent2 12" xfId="289"/>
    <cellStyle name="Akzent2 13" xfId="290"/>
    <cellStyle name="Akzent2 2" xfId="291"/>
    <cellStyle name="Akzent2 2 2" xfId="292"/>
    <cellStyle name="Akzent2 3" xfId="293"/>
    <cellStyle name="Akzent2 3 2" xfId="294"/>
    <cellStyle name="Akzent2 4" xfId="295"/>
    <cellStyle name="Akzent2 5" xfId="296"/>
    <cellStyle name="Akzent2 6" xfId="297"/>
    <cellStyle name="Akzent2 7" xfId="298"/>
    <cellStyle name="Akzent2 8" xfId="299"/>
    <cellStyle name="Akzent2 9" xfId="300"/>
    <cellStyle name="Akzent3" xfId="301" builtinId="37" customBuiltin="1"/>
    <cellStyle name="Akzent3 10" xfId="302"/>
    <cellStyle name="Akzent3 11" xfId="303"/>
    <cellStyle name="Akzent3 12" xfId="304"/>
    <cellStyle name="Akzent3 13" xfId="305"/>
    <cellStyle name="Akzent3 2" xfId="306"/>
    <cellStyle name="Akzent3 2 2" xfId="307"/>
    <cellStyle name="Akzent3 3" xfId="308"/>
    <cellStyle name="Akzent3 3 2" xfId="309"/>
    <cellStyle name="Akzent3 4" xfId="310"/>
    <cellStyle name="Akzent3 5" xfId="311"/>
    <cellStyle name="Akzent3 6" xfId="312"/>
    <cellStyle name="Akzent3 7" xfId="313"/>
    <cellStyle name="Akzent3 8" xfId="314"/>
    <cellStyle name="Akzent3 9" xfId="315"/>
    <cellStyle name="Akzent4" xfId="316" builtinId="41" customBuiltin="1"/>
    <cellStyle name="Akzent4 10" xfId="317"/>
    <cellStyle name="Akzent4 11" xfId="318"/>
    <cellStyle name="Akzent4 12" xfId="319"/>
    <cellStyle name="Akzent4 13" xfId="320"/>
    <cellStyle name="Akzent4 2" xfId="321"/>
    <cellStyle name="Akzent4 2 2" xfId="322"/>
    <cellStyle name="Akzent4 3" xfId="323"/>
    <cellStyle name="Akzent4 3 2" xfId="324"/>
    <cellStyle name="Akzent4 4" xfId="325"/>
    <cellStyle name="Akzent4 5" xfId="326"/>
    <cellStyle name="Akzent4 6" xfId="327"/>
    <cellStyle name="Akzent4 7" xfId="328"/>
    <cellStyle name="Akzent4 8" xfId="329"/>
    <cellStyle name="Akzent4 9" xfId="330"/>
    <cellStyle name="Akzent5" xfId="331" builtinId="45" customBuiltin="1"/>
    <cellStyle name="Akzent5 10" xfId="332"/>
    <cellStyle name="Akzent5 11" xfId="333"/>
    <cellStyle name="Akzent5 12" xfId="334"/>
    <cellStyle name="Akzent5 13" xfId="335"/>
    <cellStyle name="Akzent5 2" xfId="336"/>
    <cellStyle name="Akzent5 2 2" xfId="337"/>
    <cellStyle name="Akzent5 3" xfId="338"/>
    <cellStyle name="Akzent5 3 2" xfId="339"/>
    <cellStyle name="Akzent5 4" xfId="340"/>
    <cellStyle name="Akzent5 5" xfId="341"/>
    <cellStyle name="Akzent5 6" xfId="342"/>
    <cellStyle name="Akzent5 7" xfId="343"/>
    <cellStyle name="Akzent5 8" xfId="344"/>
    <cellStyle name="Akzent5 9" xfId="345"/>
    <cellStyle name="Akzent6" xfId="346" builtinId="49" customBuiltin="1"/>
    <cellStyle name="Akzent6 10" xfId="347"/>
    <cellStyle name="Akzent6 11" xfId="348"/>
    <cellStyle name="Akzent6 12" xfId="349"/>
    <cellStyle name="Akzent6 13" xfId="350"/>
    <cellStyle name="Akzent6 2" xfId="351"/>
    <cellStyle name="Akzent6 2 2" xfId="352"/>
    <cellStyle name="Akzent6 3" xfId="353"/>
    <cellStyle name="Akzent6 3 2" xfId="354"/>
    <cellStyle name="Akzent6 4" xfId="355"/>
    <cellStyle name="Akzent6 5" xfId="356"/>
    <cellStyle name="Akzent6 6" xfId="357"/>
    <cellStyle name="Akzent6 7" xfId="358"/>
    <cellStyle name="Akzent6 8" xfId="359"/>
    <cellStyle name="Akzent6 9" xfId="360"/>
    <cellStyle name="Ausgabe" xfId="361" builtinId="21" customBuiltin="1"/>
    <cellStyle name="Ausgabe 10" xfId="362"/>
    <cellStyle name="Ausgabe 11" xfId="363"/>
    <cellStyle name="Ausgabe 12" xfId="364"/>
    <cellStyle name="Ausgabe 13" xfId="365"/>
    <cellStyle name="Ausgabe 2" xfId="366"/>
    <cellStyle name="Ausgabe 2 2" xfId="367"/>
    <cellStyle name="Ausgabe 3" xfId="368"/>
    <cellStyle name="Ausgabe 3 2" xfId="369"/>
    <cellStyle name="Ausgabe 4" xfId="370"/>
    <cellStyle name="Ausgabe 5" xfId="371"/>
    <cellStyle name="Ausgabe 6" xfId="372"/>
    <cellStyle name="Ausgabe 7" xfId="373"/>
    <cellStyle name="Ausgabe 8" xfId="374"/>
    <cellStyle name="Ausgabe 9" xfId="375"/>
    <cellStyle name="Berechnung" xfId="376" builtinId="22" customBuiltin="1"/>
    <cellStyle name="Berechnung 10" xfId="377"/>
    <cellStyle name="Berechnung 11" xfId="378"/>
    <cellStyle name="Berechnung 12" xfId="379"/>
    <cellStyle name="Berechnung 13" xfId="380"/>
    <cellStyle name="Berechnung 2" xfId="381"/>
    <cellStyle name="Berechnung 2 2" xfId="382"/>
    <cellStyle name="Berechnung 3" xfId="383"/>
    <cellStyle name="Berechnung 3 2" xfId="384"/>
    <cellStyle name="Berechnung 4" xfId="385"/>
    <cellStyle name="Berechnung 5" xfId="386"/>
    <cellStyle name="Berechnung 6" xfId="387"/>
    <cellStyle name="Berechnung 7" xfId="388"/>
    <cellStyle name="Berechnung 8" xfId="389"/>
    <cellStyle name="Berechnung 9" xfId="390"/>
    <cellStyle name="Dezimal 2" xfId="391"/>
    <cellStyle name="Eingabe" xfId="392" builtinId="20" customBuiltin="1"/>
    <cellStyle name="Eingabe 10" xfId="393"/>
    <cellStyle name="Eingabe 11" xfId="394"/>
    <cellStyle name="Eingabe 12" xfId="395"/>
    <cellStyle name="Eingabe 13" xfId="396"/>
    <cellStyle name="Eingabe 2" xfId="397"/>
    <cellStyle name="Eingabe 2 2" xfId="398"/>
    <cellStyle name="Eingabe 3" xfId="399"/>
    <cellStyle name="Eingabe 3 2" xfId="400"/>
    <cellStyle name="Eingabe 4" xfId="401"/>
    <cellStyle name="Eingabe 5" xfId="402"/>
    <cellStyle name="Eingabe 6" xfId="403"/>
    <cellStyle name="Eingabe 7" xfId="404"/>
    <cellStyle name="Eingabe 8" xfId="405"/>
    <cellStyle name="Eingabe 9" xfId="406"/>
    <cellStyle name="Ergebnis" xfId="407" builtinId="25" customBuiltin="1"/>
    <cellStyle name="Ergebnis 10" xfId="408"/>
    <cellStyle name="Ergebnis 11" xfId="409"/>
    <cellStyle name="Ergebnis 12" xfId="410"/>
    <cellStyle name="Ergebnis 13" xfId="411"/>
    <cellStyle name="Ergebnis 2" xfId="412"/>
    <cellStyle name="Ergebnis 2 2" xfId="413"/>
    <cellStyle name="Ergebnis 3" xfId="414"/>
    <cellStyle name="Ergebnis 3 2" xfId="415"/>
    <cellStyle name="Ergebnis 4" xfId="416"/>
    <cellStyle name="Ergebnis 5" xfId="417"/>
    <cellStyle name="Ergebnis 6" xfId="418"/>
    <cellStyle name="Ergebnis 7" xfId="419"/>
    <cellStyle name="Ergebnis 8" xfId="420"/>
    <cellStyle name="Ergebnis 9" xfId="421"/>
    <cellStyle name="Erklärender Text" xfId="422" builtinId="53" customBuiltin="1"/>
    <cellStyle name="Erklärender Text 10" xfId="423"/>
    <cellStyle name="Erklärender Text 11" xfId="424"/>
    <cellStyle name="Erklärender Text 12" xfId="425"/>
    <cellStyle name="Erklärender Text 13" xfId="426"/>
    <cellStyle name="Erklärender Text 2" xfId="427"/>
    <cellStyle name="Erklärender Text 2 2" xfId="428"/>
    <cellStyle name="Erklärender Text 3" xfId="429"/>
    <cellStyle name="Erklärender Text 3 2" xfId="430"/>
    <cellStyle name="Erklärender Text 4" xfId="431"/>
    <cellStyle name="Erklärender Text 5" xfId="432"/>
    <cellStyle name="Erklärender Text 6" xfId="433"/>
    <cellStyle name="Erklärender Text 7" xfId="434"/>
    <cellStyle name="Erklärender Text 8" xfId="435"/>
    <cellStyle name="Erklärender Text 9" xfId="436"/>
    <cellStyle name="Euro" xfId="437"/>
    <cellStyle name="Euro 2" xfId="438"/>
    <cellStyle name="Euro 2 2" xfId="439"/>
    <cellStyle name="Euro 2 3" xfId="440"/>
    <cellStyle name="Euro 2 4" xfId="441"/>
    <cellStyle name="Euro 2 5" xfId="442"/>
    <cellStyle name="Euro 2 6" xfId="443"/>
    <cellStyle name="Euro 3" xfId="444"/>
    <cellStyle name="Euro 3 2" xfId="445"/>
    <cellStyle name="Euro 4" xfId="446"/>
    <cellStyle name="Euro 5" xfId="447"/>
    <cellStyle name="Euro 6" xfId="448"/>
    <cellStyle name="Euro 7" xfId="449"/>
    <cellStyle name="Euro 8" xfId="1079"/>
    <cellStyle name="Euro 8 2" xfId="1080"/>
    <cellStyle name="Gut" xfId="450" builtinId="26" customBuiltin="1"/>
    <cellStyle name="Gut 10" xfId="451"/>
    <cellStyle name="Gut 11" xfId="452"/>
    <cellStyle name="Gut 12" xfId="453"/>
    <cellStyle name="Gut 13" xfId="454"/>
    <cellStyle name="Gut 2" xfId="455"/>
    <cellStyle name="Gut 2 2" xfId="456"/>
    <cellStyle name="Gut 3" xfId="457"/>
    <cellStyle name="Gut 3 2" xfId="458"/>
    <cellStyle name="Gut 4" xfId="459"/>
    <cellStyle name="Gut 5" xfId="460"/>
    <cellStyle name="Gut 6" xfId="461"/>
    <cellStyle name="Gut 7" xfId="462"/>
    <cellStyle name="Gut 8" xfId="463"/>
    <cellStyle name="Gut 9" xfId="464"/>
    <cellStyle name="Neutral" xfId="465" builtinId="28" customBuiltin="1"/>
    <cellStyle name="Neutral 10" xfId="466"/>
    <cellStyle name="Neutral 11" xfId="467"/>
    <cellStyle name="Neutral 12" xfId="468"/>
    <cellStyle name="Neutral 13" xfId="469"/>
    <cellStyle name="Neutral 2" xfId="470"/>
    <cellStyle name="Neutral 2 2" xfId="471"/>
    <cellStyle name="Neutral 3" xfId="472"/>
    <cellStyle name="Neutral 3 2" xfId="473"/>
    <cellStyle name="Neutral 4" xfId="474"/>
    <cellStyle name="Neutral 5" xfId="475"/>
    <cellStyle name="Neutral 6" xfId="476"/>
    <cellStyle name="Neutral 7" xfId="477"/>
    <cellStyle name="Neutral 8" xfId="478"/>
    <cellStyle name="Neutral 9" xfId="479"/>
    <cellStyle name="Notiz 10" xfId="480"/>
    <cellStyle name="Notiz 10 10" xfId="481"/>
    <cellStyle name="Notiz 10 11" xfId="482"/>
    <cellStyle name="Notiz 10 12" xfId="483"/>
    <cellStyle name="Notiz 10 13" xfId="484"/>
    <cellStyle name="Notiz 10 2" xfId="485"/>
    <cellStyle name="Notiz 10 3" xfId="486"/>
    <cellStyle name="Notiz 10 4" xfId="487"/>
    <cellStyle name="Notiz 10 5" xfId="488"/>
    <cellStyle name="Notiz 10 6" xfId="489"/>
    <cellStyle name="Notiz 10 7" xfId="490"/>
    <cellStyle name="Notiz 10 8" xfId="491"/>
    <cellStyle name="Notiz 10 9" xfId="492"/>
    <cellStyle name="Notiz 11" xfId="493"/>
    <cellStyle name="Notiz 11 10" xfId="494"/>
    <cellStyle name="Notiz 11 11" xfId="495"/>
    <cellStyle name="Notiz 11 12" xfId="496"/>
    <cellStyle name="Notiz 11 13" xfId="497"/>
    <cellStyle name="Notiz 11 2" xfId="498"/>
    <cellStyle name="Notiz 11 3" xfId="499"/>
    <cellStyle name="Notiz 11 4" xfId="500"/>
    <cellStyle name="Notiz 11 5" xfId="501"/>
    <cellStyle name="Notiz 11 6" xfId="502"/>
    <cellStyle name="Notiz 11 7" xfId="503"/>
    <cellStyle name="Notiz 11 8" xfId="504"/>
    <cellStyle name="Notiz 11 9" xfId="505"/>
    <cellStyle name="Notiz 12" xfId="506"/>
    <cellStyle name="Notiz 12 10" xfId="507"/>
    <cellStyle name="Notiz 12 11" xfId="508"/>
    <cellStyle name="Notiz 12 12" xfId="509"/>
    <cellStyle name="Notiz 12 13" xfId="510"/>
    <cellStyle name="Notiz 12 2" xfId="511"/>
    <cellStyle name="Notiz 12 3" xfId="512"/>
    <cellStyle name="Notiz 12 4" xfId="513"/>
    <cellStyle name="Notiz 12 5" xfId="514"/>
    <cellStyle name="Notiz 12 6" xfId="515"/>
    <cellStyle name="Notiz 12 7" xfId="516"/>
    <cellStyle name="Notiz 12 8" xfId="517"/>
    <cellStyle name="Notiz 12 9" xfId="518"/>
    <cellStyle name="Notiz 13" xfId="519"/>
    <cellStyle name="Notiz 13 10" xfId="520"/>
    <cellStyle name="Notiz 13 11" xfId="521"/>
    <cellStyle name="Notiz 13 12" xfId="522"/>
    <cellStyle name="Notiz 13 13" xfId="523"/>
    <cellStyle name="Notiz 13 2" xfId="524"/>
    <cellStyle name="Notiz 13 3" xfId="525"/>
    <cellStyle name="Notiz 13 4" xfId="526"/>
    <cellStyle name="Notiz 13 5" xfId="527"/>
    <cellStyle name="Notiz 13 6" xfId="528"/>
    <cellStyle name="Notiz 13 7" xfId="529"/>
    <cellStyle name="Notiz 13 8" xfId="530"/>
    <cellStyle name="Notiz 13 9" xfId="531"/>
    <cellStyle name="Notiz 14" xfId="532"/>
    <cellStyle name="Notiz 14 2" xfId="533"/>
    <cellStyle name="Notiz 14 3" xfId="534"/>
    <cellStyle name="Notiz 14 4" xfId="535"/>
    <cellStyle name="Notiz 14 5" xfId="536"/>
    <cellStyle name="Notiz 14 6" xfId="537"/>
    <cellStyle name="Notiz 14 7" xfId="538"/>
    <cellStyle name="Notiz 14 8" xfId="539"/>
    <cellStyle name="Notiz 14 9" xfId="540"/>
    <cellStyle name="Notiz 15" xfId="541"/>
    <cellStyle name="Notiz 15 2" xfId="542"/>
    <cellStyle name="Notiz 15 3" xfId="543"/>
    <cellStyle name="Notiz 15 4" xfId="544"/>
    <cellStyle name="Notiz 15 5" xfId="545"/>
    <cellStyle name="Notiz 15 6" xfId="546"/>
    <cellStyle name="Notiz 15 7" xfId="547"/>
    <cellStyle name="Notiz 15 8" xfId="548"/>
    <cellStyle name="Notiz 15 9" xfId="549"/>
    <cellStyle name="Notiz 16" xfId="550"/>
    <cellStyle name="Notiz 16 2" xfId="551"/>
    <cellStyle name="Notiz 16 3" xfId="552"/>
    <cellStyle name="Notiz 16 4" xfId="553"/>
    <cellStyle name="Notiz 16 5" xfId="554"/>
    <cellStyle name="Notiz 16 6" xfId="555"/>
    <cellStyle name="Notiz 16 7" xfId="556"/>
    <cellStyle name="Notiz 16 8" xfId="557"/>
    <cellStyle name="Notiz 16 9" xfId="558"/>
    <cellStyle name="Notiz 17" xfId="559"/>
    <cellStyle name="Notiz 17 2" xfId="560"/>
    <cellStyle name="Notiz 17 3" xfId="561"/>
    <cellStyle name="Notiz 17 4" xfId="562"/>
    <cellStyle name="Notiz 17 5" xfId="563"/>
    <cellStyle name="Notiz 17 6" xfId="564"/>
    <cellStyle name="Notiz 17 7" xfId="565"/>
    <cellStyle name="Notiz 17 8" xfId="566"/>
    <cellStyle name="Notiz 17 9" xfId="567"/>
    <cellStyle name="Notiz 18" xfId="568"/>
    <cellStyle name="Notiz 18 2" xfId="569"/>
    <cellStyle name="Notiz 18 3" xfId="570"/>
    <cellStyle name="Notiz 18 4" xfId="571"/>
    <cellStyle name="Notiz 18 5" xfId="572"/>
    <cellStyle name="Notiz 18 6" xfId="573"/>
    <cellStyle name="Notiz 18 7" xfId="574"/>
    <cellStyle name="Notiz 18 8" xfId="575"/>
    <cellStyle name="Notiz 18 9" xfId="576"/>
    <cellStyle name="Notiz 19" xfId="577"/>
    <cellStyle name="Notiz 19 2" xfId="578"/>
    <cellStyle name="Notiz 19 3" xfId="579"/>
    <cellStyle name="Notiz 19 4" xfId="580"/>
    <cellStyle name="Notiz 19 5" xfId="581"/>
    <cellStyle name="Notiz 19 6" xfId="582"/>
    <cellStyle name="Notiz 19 7" xfId="583"/>
    <cellStyle name="Notiz 19 8" xfId="584"/>
    <cellStyle name="Notiz 19 9" xfId="585"/>
    <cellStyle name="Notiz 2" xfId="586"/>
    <cellStyle name="Notiz 2 10" xfId="587"/>
    <cellStyle name="Notiz 2 11" xfId="588"/>
    <cellStyle name="Notiz 2 12" xfId="589"/>
    <cellStyle name="Notiz 2 13" xfId="590"/>
    <cellStyle name="Notiz 2 2" xfId="591"/>
    <cellStyle name="Notiz 2 2 2" xfId="592"/>
    <cellStyle name="Notiz 2 2 3" xfId="593"/>
    <cellStyle name="Notiz 2 2 4" xfId="594"/>
    <cellStyle name="Notiz 2 2 5" xfId="595"/>
    <cellStyle name="Notiz 2 3" xfId="596"/>
    <cellStyle name="Notiz 2 4" xfId="597"/>
    <cellStyle name="Notiz 2 5" xfId="598"/>
    <cellStyle name="Notiz 2 6" xfId="599"/>
    <cellStyle name="Notiz 2 7" xfId="600"/>
    <cellStyle name="Notiz 2 8" xfId="601"/>
    <cellStyle name="Notiz 2 9" xfId="602"/>
    <cellStyle name="Notiz 20" xfId="603"/>
    <cellStyle name="Notiz 20 2" xfId="604"/>
    <cellStyle name="Notiz 20 3" xfId="605"/>
    <cellStyle name="Notiz 20 4" xfId="606"/>
    <cellStyle name="Notiz 20 5" xfId="607"/>
    <cellStyle name="Notiz 20 6" xfId="608"/>
    <cellStyle name="Notiz 20 7" xfId="609"/>
    <cellStyle name="Notiz 20 8" xfId="610"/>
    <cellStyle name="Notiz 20 9" xfId="611"/>
    <cellStyle name="Notiz 21" xfId="612"/>
    <cellStyle name="Notiz 21 2" xfId="613"/>
    <cellStyle name="Notiz 21 3" xfId="614"/>
    <cellStyle name="Notiz 21 4" xfId="615"/>
    <cellStyle name="Notiz 21 5" xfId="616"/>
    <cellStyle name="Notiz 21 6" xfId="617"/>
    <cellStyle name="Notiz 21 7" xfId="618"/>
    <cellStyle name="Notiz 21 8" xfId="619"/>
    <cellStyle name="Notiz 21 9" xfId="620"/>
    <cellStyle name="Notiz 22" xfId="621"/>
    <cellStyle name="Notiz 22 2" xfId="622"/>
    <cellStyle name="Notiz 22 3" xfId="623"/>
    <cellStyle name="Notiz 22 4" xfId="624"/>
    <cellStyle name="Notiz 22 5" xfId="625"/>
    <cellStyle name="Notiz 22 6" xfId="626"/>
    <cellStyle name="Notiz 22 7" xfId="627"/>
    <cellStyle name="Notiz 22 8" xfId="628"/>
    <cellStyle name="Notiz 22 9" xfId="629"/>
    <cellStyle name="Notiz 23" xfId="630"/>
    <cellStyle name="Notiz 23 2" xfId="631"/>
    <cellStyle name="Notiz 23 3" xfId="632"/>
    <cellStyle name="Notiz 23 4" xfId="633"/>
    <cellStyle name="Notiz 23 5" xfId="634"/>
    <cellStyle name="Notiz 23 6" xfId="635"/>
    <cellStyle name="Notiz 23 7" xfId="636"/>
    <cellStyle name="Notiz 23 8" xfId="637"/>
    <cellStyle name="Notiz 23 9" xfId="638"/>
    <cellStyle name="Notiz 24" xfId="639"/>
    <cellStyle name="Notiz 24 2" xfId="640"/>
    <cellStyle name="Notiz 24 3" xfId="641"/>
    <cellStyle name="Notiz 24 4" xfId="642"/>
    <cellStyle name="Notiz 24 5" xfId="643"/>
    <cellStyle name="Notiz 24 6" xfId="644"/>
    <cellStyle name="Notiz 24 7" xfId="645"/>
    <cellStyle name="Notiz 24 8" xfId="646"/>
    <cellStyle name="Notiz 24 9" xfId="647"/>
    <cellStyle name="Notiz 25" xfId="648"/>
    <cellStyle name="Notiz 25 2" xfId="649"/>
    <cellStyle name="Notiz 25 3" xfId="650"/>
    <cellStyle name="Notiz 25 4" xfId="651"/>
    <cellStyle name="Notiz 25 5" xfId="652"/>
    <cellStyle name="Notiz 25 6" xfId="653"/>
    <cellStyle name="Notiz 25 7" xfId="654"/>
    <cellStyle name="Notiz 25 8" xfId="655"/>
    <cellStyle name="Notiz 25 9" xfId="656"/>
    <cellStyle name="Notiz 26" xfId="657"/>
    <cellStyle name="Notiz 26 2" xfId="658"/>
    <cellStyle name="Notiz 26 3" xfId="659"/>
    <cellStyle name="Notiz 26 4" xfId="660"/>
    <cellStyle name="Notiz 26 5" xfId="661"/>
    <cellStyle name="Notiz 26 6" xfId="662"/>
    <cellStyle name="Notiz 26 7" xfId="663"/>
    <cellStyle name="Notiz 26 8" xfId="664"/>
    <cellStyle name="Notiz 26 9" xfId="665"/>
    <cellStyle name="Notiz 27" xfId="666"/>
    <cellStyle name="Notiz 27 2" xfId="667"/>
    <cellStyle name="Notiz 27 3" xfId="668"/>
    <cellStyle name="Notiz 27 4" xfId="669"/>
    <cellStyle name="Notiz 27 5" xfId="670"/>
    <cellStyle name="Notiz 27 6" xfId="671"/>
    <cellStyle name="Notiz 27 7" xfId="672"/>
    <cellStyle name="Notiz 27 8" xfId="673"/>
    <cellStyle name="Notiz 27 9" xfId="674"/>
    <cellStyle name="Notiz 28" xfId="675"/>
    <cellStyle name="Notiz 28 2" xfId="676"/>
    <cellStyle name="Notiz 28 3" xfId="677"/>
    <cellStyle name="Notiz 28 4" xfId="678"/>
    <cellStyle name="Notiz 28 5" xfId="679"/>
    <cellStyle name="Notiz 28 6" xfId="680"/>
    <cellStyle name="Notiz 28 7" xfId="681"/>
    <cellStyle name="Notiz 28 8" xfId="682"/>
    <cellStyle name="Notiz 28 9" xfId="683"/>
    <cellStyle name="Notiz 29" xfId="684"/>
    <cellStyle name="Notiz 29 2" xfId="685"/>
    <cellStyle name="Notiz 29 3" xfId="686"/>
    <cellStyle name="Notiz 29 4" xfId="687"/>
    <cellStyle name="Notiz 29 5" xfId="688"/>
    <cellStyle name="Notiz 29 6" xfId="689"/>
    <cellStyle name="Notiz 29 7" xfId="690"/>
    <cellStyle name="Notiz 29 8" xfId="691"/>
    <cellStyle name="Notiz 29 9" xfId="692"/>
    <cellStyle name="Notiz 3" xfId="693"/>
    <cellStyle name="Notiz 3 10" xfId="694"/>
    <cellStyle name="Notiz 3 11" xfId="695"/>
    <cellStyle name="Notiz 3 12" xfId="696"/>
    <cellStyle name="Notiz 3 13" xfId="697"/>
    <cellStyle name="Notiz 3 2" xfId="698"/>
    <cellStyle name="Notiz 3 2 2" xfId="699"/>
    <cellStyle name="Notiz 3 2 3" xfId="700"/>
    <cellStyle name="Notiz 3 2 4" xfId="701"/>
    <cellStyle name="Notiz 3 2 5" xfId="702"/>
    <cellStyle name="Notiz 3 3" xfId="703"/>
    <cellStyle name="Notiz 3 4" xfId="704"/>
    <cellStyle name="Notiz 3 5" xfId="705"/>
    <cellStyle name="Notiz 3 6" xfId="706"/>
    <cellStyle name="Notiz 3 7" xfId="707"/>
    <cellStyle name="Notiz 3 8" xfId="708"/>
    <cellStyle name="Notiz 3 9" xfId="709"/>
    <cellStyle name="Notiz 30" xfId="710"/>
    <cellStyle name="Notiz 30 2" xfId="711"/>
    <cellStyle name="Notiz 30 3" xfId="712"/>
    <cellStyle name="Notiz 30 4" xfId="713"/>
    <cellStyle name="Notiz 30 5" xfId="714"/>
    <cellStyle name="Notiz 30 6" xfId="715"/>
    <cellStyle name="Notiz 30 7" xfId="716"/>
    <cellStyle name="Notiz 30 8" xfId="717"/>
    <cellStyle name="Notiz 30 9" xfId="718"/>
    <cellStyle name="Notiz 31" xfId="719"/>
    <cellStyle name="Notiz 31 2" xfId="720"/>
    <cellStyle name="Notiz 31 3" xfId="721"/>
    <cellStyle name="Notiz 31 4" xfId="722"/>
    <cellStyle name="Notiz 31 5" xfId="723"/>
    <cellStyle name="Notiz 31 6" xfId="724"/>
    <cellStyle name="Notiz 31 7" xfId="725"/>
    <cellStyle name="Notiz 31 8" xfId="726"/>
    <cellStyle name="Notiz 31 9" xfId="727"/>
    <cellStyle name="Notiz 32" xfId="728"/>
    <cellStyle name="Notiz 32 2" xfId="729"/>
    <cellStyle name="Notiz 32 3" xfId="730"/>
    <cellStyle name="Notiz 32 4" xfId="731"/>
    <cellStyle name="Notiz 32 5" xfId="732"/>
    <cellStyle name="Notiz 32 6" xfId="733"/>
    <cellStyle name="Notiz 32 7" xfId="734"/>
    <cellStyle name="Notiz 32 8" xfId="735"/>
    <cellStyle name="Notiz 32 9" xfId="736"/>
    <cellStyle name="Notiz 33" xfId="737"/>
    <cellStyle name="Notiz 33 2" xfId="738"/>
    <cellStyle name="Notiz 33 3" xfId="739"/>
    <cellStyle name="Notiz 33 4" xfId="740"/>
    <cellStyle name="Notiz 33 5" xfId="741"/>
    <cellStyle name="Notiz 33 6" xfId="742"/>
    <cellStyle name="Notiz 33 7" xfId="743"/>
    <cellStyle name="Notiz 33 8" xfId="744"/>
    <cellStyle name="Notiz 33 9" xfId="745"/>
    <cellStyle name="Notiz 34" xfId="746"/>
    <cellStyle name="Notiz 34 2" xfId="747"/>
    <cellStyle name="Notiz 34 3" xfId="748"/>
    <cellStyle name="Notiz 34 4" xfId="749"/>
    <cellStyle name="Notiz 34 5" xfId="750"/>
    <cellStyle name="Notiz 34 6" xfId="751"/>
    <cellStyle name="Notiz 34 7" xfId="752"/>
    <cellStyle name="Notiz 34 8" xfId="753"/>
    <cellStyle name="Notiz 34 9" xfId="754"/>
    <cellStyle name="Notiz 35" xfId="755"/>
    <cellStyle name="Notiz 35 2" xfId="756"/>
    <cellStyle name="Notiz 35 3" xfId="757"/>
    <cellStyle name="Notiz 35 4" xfId="758"/>
    <cellStyle name="Notiz 35 5" xfId="759"/>
    <cellStyle name="Notiz 35 6" xfId="760"/>
    <cellStyle name="Notiz 35 7" xfId="761"/>
    <cellStyle name="Notiz 35 8" xfId="762"/>
    <cellStyle name="Notiz 35 9" xfId="763"/>
    <cellStyle name="Notiz 36" xfId="764"/>
    <cellStyle name="Notiz 36 2" xfId="765"/>
    <cellStyle name="Notiz 36 3" xfId="766"/>
    <cellStyle name="Notiz 36 4" xfId="767"/>
    <cellStyle name="Notiz 36 5" xfId="768"/>
    <cellStyle name="Notiz 36 6" xfId="769"/>
    <cellStyle name="Notiz 36 7" xfId="770"/>
    <cellStyle name="Notiz 36 8" xfId="771"/>
    <cellStyle name="Notiz 36 9" xfId="772"/>
    <cellStyle name="Notiz 37" xfId="773"/>
    <cellStyle name="Notiz 37 2" xfId="774"/>
    <cellStyle name="Notiz 37 3" xfId="775"/>
    <cellStyle name="Notiz 37 4" xfId="776"/>
    <cellStyle name="Notiz 37 5" xfId="777"/>
    <cellStyle name="Notiz 37 6" xfId="778"/>
    <cellStyle name="Notiz 37 7" xfId="779"/>
    <cellStyle name="Notiz 37 8" xfId="780"/>
    <cellStyle name="Notiz 37 9" xfId="781"/>
    <cellStyle name="Notiz 38" xfId="782"/>
    <cellStyle name="Notiz 38 2" xfId="783"/>
    <cellStyle name="Notiz 38 3" xfId="784"/>
    <cellStyle name="Notiz 38 4" xfId="785"/>
    <cellStyle name="Notiz 38 5" xfId="786"/>
    <cellStyle name="Notiz 38 6" xfId="787"/>
    <cellStyle name="Notiz 38 7" xfId="788"/>
    <cellStyle name="Notiz 38 8" xfId="789"/>
    <cellStyle name="Notiz 38 9" xfId="790"/>
    <cellStyle name="Notiz 39" xfId="791"/>
    <cellStyle name="Notiz 39 2" xfId="792"/>
    <cellStyle name="Notiz 39 3" xfId="793"/>
    <cellStyle name="Notiz 39 4" xfId="794"/>
    <cellStyle name="Notiz 39 5" xfId="795"/>
    <cellStyle name="Notiz 39 6" xfId="796"/>
    <cellStyle name="Notiz 39 7" xfId="797"/>
    <cellStyle name="Notiz 39 8" xfId="798"/>
    <cellStyle name="Notiz 39 9" xfId="799"/>
    <cellStyle name="Notiz 4" xfId="800"/>
    <cellStyle name="Notiz 4 10" xfId="801"/>
    <cellStyle name="Notiz 4 11" xfId="802"/>
    <cellStyle name="Notiz 4 12" xfId="803"/>
    <cellStyle name="Notiz 4 13" xfId="804"/>
    <cellStyle name="Notiz 4 2" xfId="805"/>
    <cellStyle name="Notiz 4 3" xfId="806"/>
    <cellStyle name="Notiz 4 4" xfId="807"/>
    <cellStyle name="Notiz 4 5" xfId="808"/>
    <cellStyle name="Notiz 4 6" xfId="809"/>
    <cellStyle name="Notiz 4 7" xfId="810"/>
    <cellStyle name="Notiz 4 8" xfId="811"/>
    <cellStyle name="Notiz 4 9" xfId="812"/>
    <cellStyle name="Notiz 40" xfId="813"/>
    <cellStyle name="Notiz 40 2" xfId="814"/>
    <cellStyle name="Notiz 40 3" xfId="815"/>
    <cellStyle name="Notiz 40 4" xfId="816"/>
    <cellStyle name="Notiz 40 5" xfId="817"/>
    <cellStyle name="Notiz 40 6" xfId="818"/>
    <cellStyle name="Notiz 40 7" xfId="819"/>
    <cellStyle name="Notiz 40 8" xfId="820"/>
    <cellStyle name="Notiz 40 9" xfId="821"/>
    <cellStyle name="Notiz 41" xfId="822"/>
    <cellStyle name="Notiz 41 2" xfId="823"/>
    <cellStyle name="Notiz 41 3" xfId="824"/>
    <cellStyle name="Notiz 41 4" xfId="825"/>
    <cellStyle name="Notiz 41 5" xfId="826"/>
    <cellStyle name="Notiz 41 6" xfId="827"/>
    <cellStyle name="Notiz 41 7" xfId="828"/>
    <cellStyle name="Notiz 41 8" xfId="829"/>
    <cellStyle name="Notiz 41 9" xfId="830"/>
    <cellStyle name="Notiz 42" xfId="831"/>
    <cellStyle name="Notiz 42 2" xfId="832"/>
    <cellStyle name="Notiz 42 3" xfId="833"/>
    <cellStyle name="Notiz 42 4" xfId="834"/>
    <cellStyle name="Notiz 42 5" xfId="835"/>
    <cellStyle name="Notiz 42 6" xfId="836"/>
    <cellStyle name="Notiz 42 7" xfId="837"/>
    <cellStyle name="Notiz 42 8" xfId="838"/>
    <cellStyle name="Notiz 42 9" xfId="839"/>
    <cellStyle name="Notiz 43" xfId="840"/>
    <cellStyle name="Notiz 43 2" xfId="841"/>
    <cellStyle name="Notiz 43 3" xfId="842"/>
    <cellStyle name="Notiz 43 4" xfId="843"/>
    <cellStyle name="Notiz 43 5" xfId="844"/>
    <cellStyle name="Notiz 43 6" xfId="845"/>
    <cellStyle name="Notiz 43 7" xfId="846"/>
    <cellStyle name="Notiz 43 8" xfId="847"/>
    <cellStyle name="Notiz 43 9" xfId="848"/>
    <cellStyle name="Notiz 5" xfId="849"/>
    <cellStyle name="Notiz 5 10" xfId="850"/>
    <cellStyle name="Notiz 5 11" xfId="851"/>
    <cellStyle name="Notiz 5 12" xfId="852"/>
    <cellStyle name="Notiz 5 13" xfId="853"/>
    <cellStyle name="Notiz 5 2" xfId="854"/>
    <cellStyle name="Notiz 5 3" xfId="855"/>
    <cellStyle name="Notiz 5 4" xfId="856"/>
    <cellStyle name="Notiz 5 5" xfId="857"/>
    <cellStyle name="Notiz 5 6" xfId="858"/>
    <cellStyle name="Notiz 5 7" xfId="859"/>
    <cellStyle name="Notiz 5 8" xfId="860"/>
    <cellStyle name="Notiz 5 9" xfId="861"/>
    <cellStyle name="Notiz 6" xfId="862"/>
    <cellStyle name="Notiz 6 10" xfId="863"/>
    <cellStyle name="Notiz 6 11" xfId="864"/>
    <cellStyle name="Notiz 6 12" xfId="865"/>
    <cellStyle name="Notiz 6 13" xfId="866"/>
    <cellStyle name="Notiz 6 2" xfId="867"/>
    <cellStyle name="Notiz 6 3" xfId="868"/>
    <cellStyle name="Notiz 6 4" xfId="869"/>
    <cellStyle name="Notiz 6 5" xfId="870"/>
    <cellStyle name="Notiz 6 6" xfId="871"/>
    <cellStyle name="Notiz 6 7" xfId="872"/>
    <cellStyle name="Notiz 6 8" xfId="873"/>
    <cellStyle name="Notiz 6 9" xfId="874"/>
    <cellStyle name="Notiz 7" xfId="875"/>
    <cellStyle name="Notiz 7 10" xfId="876"/>
    <cellStyle name="Notiz 7 11" xfId="877"/>
    <cellStyle name="Notiz 7 12" xfId="878"/>
    <cellStyle name="Notiz 7 13" xfId="879"/>
    <cellStyle name="Notiz 7 2" xfId="880"/>
    <cellStyle name="Notiz 7 3" xfId="881"/>
    <cellStyle name="Notiz 7 4" xfId="882"/>
    <cellStyle name="Notiz 7 5" xfId="883"/>
    <cellStyle name="Notiz 7 6" xfId="884"/>
    <cellStyle name="Notiz 7 7" xfId="885"/>
    <cellStyle name="Notiz 7 8" xfId="886"/>
    <cellStyle name="Notiz 7 9" xfId="887"/>
    <cellStyle name="Notiz 8" xfId="888"/>
    <cellStyle name="Notiz 8 10" xfId="889"/>
    <cellStyle name="Notiz 8 11" xfId="890"/>
    <cellStyle name="Notiz 8 12" xfId="891"/>
    <cellStyle name="Notiz 8 13" xfId="892"/>
    <cellStyle name="Notiz 8 2" xfId="893"/>
    <cellStyle name="Notiz 8 3" xfId="894"/>
    <cellStyle name="Notiz 8 4" xfId="895"/>
    <cellStyle name="Notiz 8 5" xfId="896"/>
    <cellStyle name="Notiz 8 6" xfId="897"/>
    <cellStyle name="Notiz 8 7" xfId="898"/>
    <cellStyle name="Notiz 8 8" xfId="899"/>
    <cellStyle name="Notiz 8 9" xfId="900"/>
    <cellStyle name="Notiz 9" xfId="901"/>
    <cellStyle name="Notiz 9 10" xfId="902"/>
    <cellStyle name="Notiz 9 11" xfId="903"/>
    <cellStyle name="Notiz 9 12" xfId="904"/>
    <cellStyle name="Notiz 9 13" xfId="905"/>
    <cellStyle name="Notiz 9 2" xfId="906"/>
    <cellStyle name="Notiz 9 3" xfId="907"/>
    <cellStyle name="Notiz 9 4" xfId="908"/>
    <cellStyle name="Notiz 9 5" xfId="909"/>
    <cellStyle name="Notiz 9 6" xfId="910"/>
    <cellStyle name="Notiz 9 7" xfId="911"/>
    <cellStyle name="Notiz 9 8" xfId="912"/>
    <cellStyle name="Notiz 9 9" xfId="913"/>
    <cellStyle name="Schlecht" xfId="914" builtinId="27" customBuiltin="1"/>
    <cellStyle name="Schlecht 10" xfId="915"/>
    <cellStyle name="Schlecht 11" xfId="916"/>
    <cellStyle name="Schlecht 12" xfId="917"/>
    <cellStyle name="Schlecht 13" xfId="918"/>
    <cellStyle name="Schlecht 2" xfId="919"/>
    <cellStyle name="Schlecht 2 2" xfId="920"/>
    <cellStyle name="Schlecht 3" xfId="921"/>
    <cellStyle name="Schlecht 3 2" xfId="922"/>
    <cellStyle name="Schlecht 4" xfId="923"/>
    <cellStyle name="Schlecht 5" xfId="924"/>
    <cellStyle name="Schlecht 6" xfId="925"/>
    <cellStyle name="Schlecht 7" xfId="926"/>
    <cellStyle name="Schlecht 8" xfId="927"/>
    <cellStyle name="Schlecht 9" xfId="928"/>
    <cellStyle name="Standard" xfId="0" builtinId="0"/>
    <cellStyle name="Standard 10 2" xfId="929"/>
    <cellStyle name="Standard 10 3" xfId="930"/>
    <cellStyle name="Standard 10 4" xfId="931"/>
    <cellStyle name="Standard 10 5" xfId="932"/>
    <cellStyle name="Standard 11" xfId="933"/>
    <cellStyle name="Standard 11 2" xfId="934"/>
    <cellStyle name="Standard 11 3" xfId="935"/>
    <cellStyle name="Standard 11 4" xfId="936"/>
    <cellStyle name="Standard 11 5" xfId="937"/>
    <cellStyle name="Standard 12 2" xfId="938"/>
    <cellStyle name="Standard 12 3" xfId="939"/>
    <cellStyle name="Standard 12 4" xfId="940"/>
    <cellStyle name="Standard 12 5" xfId="941"/>
    <cellStyle name="Standard 16 2" xfId="942"/>
    <cellStyle name="Standard 16 3" xfId="943"/>
    <cellStyle name="Standard 16 4" xfId="944"/>
    <cellStyle name="Standard 16 5" xfId="945"/>
    <cellStyle name="Standard 3" xfId="946"/>
    <cellStyle name="Standard 4" xfId="947"/>
    <cellStyle name="Standard 5" xfId="948"/>
    <cellStyle name="Standard 67" xfId="949"/>
    <cellStyle name="Standard 68" xfId="950"/>
    <cellStyle name="Standard 69" xfId="951"/>
    <cellStyle name="Standard 7 2" xfId="952"/>
    <cellStyle name="Standard 7 3" xfId="953"/>
    <cellStyle name="Standard 7 4" xfId="954"/>
    <cellStyle name="Standard 7 5" xfId="955"/>
    <cellStyle name="Standard_NichtZugeordnete" xfId="956"/>
    <cellStyle name="Standard_Tabelle1" xfId="957"/>
    <cellStyle name="Überschrift" xfId="958" builtinId="15" customBuiltin="1"/>
    <cellStyle name="Überschrift 1" xfId="959" builtinId="16" customBuiltin="1"/>
    <cellStyle name="Überschrift 1 10" xfId="960"/>
    <cellStyle name="Überschrift 1 11" xfId="961"/>
    <cellStyle name="Überschrift 1 12" xfId="962"/>
    <cellStyle name="Überschrift 1 13" xfId="963"/>
    <cellStyle name="Überschrift 1 2" xfId="964"/>
    <cellStyle name="Überschrift 1 2 2" xfId="965"/>
    <cellStyle name="Überschrift 1 3" xfId="966"/>
    <cellStyle name="Überschrift 1 3 2" xfId="967"/>
    <cellStyle name="Überschrift 1 4" xfId="968"/>
    <cellStyle name="Überschrift 1 5" xfId="969"/>
    <cellStyle name="Überschrift 1 6" xfId="970"/>
    <cellStyle name="Überschrift 1 7" xfId="971"/>
    <cellStyle name="Überschrift 1 8" xfId="972"/>
    <cellStyle name="Überschrift 1 9" xfId="973"/>
    <cellStyle name="Überschrift 10" xfId="974"/>
    <cellStyle name="Überschrift 11" xfId="975"/>
    <cellStyle name="Überschrift 12" xfId="976"/>
    <cellStyle name="Überschrift 13" xfId="977"/>
    <cellStyle name="Überschrift 14" xfId="978"/>
    <cellStyle name="Überschrift 15" xfId="979"/>
    <cellStyle name="Überschrift 16" xfId="980"/>
    <cellStyle name="Überschrift 2" xfId="981" builtinId="17" customBuiltin="1"/>
    <cellStyle name="Überschrift 2 10" xfId="982"/>
    <cellStyle name="Überschrift 2 11" xfId="983"/>
    <cellStyle name="Überschrift 2 12" xfId="984"/>
    <cellStyle name="Überschrift 2 13" xfId="985"/>
    <cellStyle name="Überschrift 2 2" xfId="986"/>
    <cellStyle name="Überschrift 2 2 2" xfId="987"/>
    <cellStyle name="Überschrift 2 3" xfId="988"/>
    <cellStyle name="Überschrift 2 3 2" xfId="989"/>
    <cellStyle name="Überschrift 2 4" xfId="990"/>
    <cellStyle name="Überschrift 2 5" xfId="991"/>
    <cellStyle name="Überschrift 2 6" xfId="992"/>
    <cellStyle name="Überschrift 2 7" xfId="993"/>
    <cellStyle name="Überschrift 2 8" xfId="994"/>
    <cellStyle name="Überschrift 2 9" xfId="995"/>
    <cellStyle name="Überschrift 3" xfId="996" builtinId="18" customBuiltin="1"/>
    <cellStyle name="Überschrift 3 10" xfId="997"/>
    <cellStyle name="Überschrift 3 11" xfId="998"/>
    <cellStyle name="Überschrift 3 12" xfId="999"/>
    <cellStyle name="Überschrift 3 13" xfId="1000"/>
    <cellStyle name="Überschrift 3 2" xfId="1001"/>
    <cellStyle name="Überschrift 3 2 2" xfId="1002"/>
    <cellStyle name="Überschrift 3 3" xfId="1003"/>
    <cellStyle name="Überschrift 3 3 2" xfId="1004"/>
    <cellStyle name="Überschrift 3 4" xfId="1005"/>
    <cellStyle name="Überschrift 3 5" xfId="1006"/>
    <cellStyle name="Überschrift 3 6" xfId="1007"/>
    <cellStyle name="Überschrift 3 7" xfId="1008"/>
    <cellStyle name="Überschrift 3 8" xfId="1009"/>
    <cellStyle name="Überschrift 3 9" xfId="1010"/>
    <cellStyle name="Überschrift 4" xfId="1011" builtinId="19" customBuiltin="1"/>
    <cellStyle name="Überschrift 4 10" xfId="1012"/>
    <cellStyle name="Überschrift 4 11" xfId="1013"/>
    <cellStyle name="Überschrift 4 12" xfId="1014"/>
    <cellStyle name="Überschrift 4 13" xfId="1015"/>
    <cellStyle name="Überschrift 4 2" xfId="1016"/>
    <cellStyle name="Überschrift 4 2 2" xfId="1017"/>
    <cellStyle name="Überschrift 4 3" xfId="1018"/>
    <cellStyle name="Überschrift 4 3 2" xfId="1019"/>
    <cellStyle name="Überschrift 4 4" xfId="1020"/>
    <cellStyle name="Überschrift 4 5" xfId="1021"/>
    <cellStyle name="Überschrift 4 6" xfId="1022"/>
    <cellStyle name="Überschrift 4 7" xfId="1023"/>
    <cellStyle name="Überschrift 4 8" xfId="1024"/>
    <cellStyle name="Überschrift 4 9" xfId="1025"/>
    <cellStyle name="Überschrift 5" xfId="1026"/>
    <cellStyle name="Überschrift 5 2" xfId="1027"/>
    <cellStyle name="Überschrift 6" xfId="1028"/>
    <cellStyle name="Überschrift 6 2" xfId="1029"/>
    <cellStyle name="Überschrift 7" xfId="1030"/>
    <cellStyle name="Überschrift 8" xfId="1031"/>
    <cellStyle name="Überschrift 9" xfId="1032"/>
    <cellStyle name="Verknüpfte Zelle" xfId="1033" builtinId="24" customBuiltin="1"/>
    <cellStyle name="Verknüpfte Zelle 10" xfId="1034"/>
    <cellStyle name="Verknüpfte Zelle 11" xfId="1035"/>
    <cellStyle name="Verknüpfte Zelle 12" xfId="1036"/>
    <cellStyle name="Verknüpfte Zelle 13" xfId="1037"/>
    <cellStyle name="Verknüpfte Zelle 2" xfId="1038"/>
    <cellStyle name="Verknüpfte Zelle 2 2" xfId="1039"/>
    <cellStyle name="Verknüpfte Zelle 3" xfId="1040"/>
    <cellStyle name="Verknüpfte Zelle 3 2" xfId="1041"/>
    <cellStyle name="Verknüpfte Zelle 4" xfId="1042"/>
    <cellStyle name="Verknüpfte Zelle 5" xfId="1043"/>
    <cellStyle name="Verknüpfte Zelle 6" xfId="1044"/>
    <cellStyle name="Verknüpfte Zelle 7" xfId="1045"/>
    <cellStyle name="Verknüpfte Zelle 8" xfId="1046"/>
    <cellStyle name="Verknüpfte Zelle 9" xfId="1047"/>
    <cellStyle name="Währung 2" xfId="1048"/>
    <cellStyle name="Warnender Text" xfId="1049" builtinId="11" customBuiltin="1"/>
    <cellStyle name="Warnender Text 10" xfId="1050"/>
    <cellStyle name="Warnender Text 11" xfId="1051"/>
    <cellStyle name="Warnender Text 12" xfId="1052"/>
    <cellStyle name="Warnender Text 13" xfId="1053"/>
    <cellStyle name="Warnender Text 2" xfId="1054"/>
    <cellStyle name="Warnender Text 2 2" xfId="1055"/>
    <cellStyle name="Warnender Text 3" xfId="1056"/>
    <cellStyle name="Warnender Text 3 2" xfId="1057"/>
    <cellStyle name="Warnender Text 4" xfId="1058"/>
    <cellStyle name="Warnender Text 5" xfId="1059"/>
    <cellStyle name="Warnender Text 6" xfId="1060"/>
    <cellStyle name="Warnender Text 7" xfId="1061"/>
    <cellStyle name="Warnender Text 8" xfId="1062"/>
    <cellStyle name="Warnender Text 9" xfId="1063"/>
    <cellStyle name="Zelle überprüfen" xfId="1064" builtinId="23" customBuiltin="1"/>
    <cellStyle name="Zelle überprüfen 10" xfId="1065"/>
    <cellStyle name="Zelle überprüfen 11" xfId="1066"/>
    <cellStyle name="Zelle überprüfen 12" xfId="1067"/>
    <cellStyle name="Zelle überprüfen 13" xfId="1068"/>
    <cellStyle name="Zelle überprüfen 2" xfId="1069"/>
    <cellStyle name="Zelle überprüfen 2 2" xfId="1070"/>
    <cellStyle name="Zelle überprüfen 3" xfId="1071"/>
    <cellStyle name="Zelle überprüfen 3 2" xfId="1072"/>
    <cellStyle name="Zelle überprüfen 4" xfId="1073"/>
    <cellStyle name="Zelle überprüfen 5" xfId="1074"/>
    <cellStyle name="Zelle überprüfen 6" xfId="1075"/>
    <cellStyle name="Zelle überprüfen 7" xfId="1076"/>
    <cellStyle name="Zelle überprüfen 8" xfId="1077"/>
    <cellStyle name="Zelle überprüfen 9" xfId="107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6CC"/>
      <color rgb="FFBBC5C8"/>
      <color rgb="FFDDE8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2.jpeg"/><Relationship Id="rId117" Type="http://schemas.openxmlformats.org/officeDocument/2006/relationships/image" Target="../media/image283.jpeg"/><Relationship Id="rId21" Type="http://schemas.openxmlformats.org/officeDocument/2006/relationships/image" Target="../media/image187.jpeg"/><Relationship Id="rId42" Type="http://schemas.openxmlformats.org/officeDocument/2006/relationships/image" Target="../media/image208.jpeg"/><Relationship Id="rId47" Type="http://schemas.openxmlformats.org/officeDocument/2006/relationships/image" Target="../media/image213.jpeg"/><Relationship Id="rId63" Type="http://schemas.openxmlformats.org/officeDocument/2006/relationships/image" Target="../media/image229.jpeg"/><Relationship Id="rId68" Type="http://schemas.openxmlformats.org/officeDocument/2006/relationships/image" Target="../media/image234.jpeg"/><Relationship Id="rId84" Type="http://schemas.openxmlformats.org/officeDocument/2006/relationships/image" Target="../media/image250.jpeg"/><Relationship Id="rId89" Type="http://schemas.openxmlformats.org/officeDocument/2006/relationships/image" Target="../media/image255.jpeg"/><Relationship Id="rId112" Type="http://schemas.openxmlformats.org/officeDocument/2006/relationships/image" Target="../media/image278.jpeg"/><Relationship Id="rId133" Type="http://schemas.openxmlformats.org/officeDocument/2006/relationships/image" Target="../media/image299.jpeg"/><Relationship Id="rId16" Type="http://schemas.openxmlformats.org/officeDocument/2006/relationships/image" Target="../media/image182.jpeg"/><Relationship Id="rId107" Type="http://schemas.openxmlformats.org/officeDocument/2006/relationships/image" Target="../media/image273.jpeg"/><Relationship Id="rId11" Type="http://schemas.openxmlformats.org/officeDocument/2006/relationships/image" Target="../media/image177.jpeg"/><Relationship Id="rId32" Type="http://schemas.openxmlformats.org/officeDocument/2006/relationships/image" Target="../media/image198.jpeg"/><Relationship Id="rId37" Type="http://schemas.openxmlformats.org/officeDocument/2006/relationships/image" Target="../media/image203.jpeg"/><Relationship Id="rId53" Type="http://schemas.openxmlformats.org/officeDocument/2006/relationships/image" Target="../media/image219.jpeg"/><Relationship Id="rId58" Type="http://schemas.openxmlformats.org/officeDocument/2006/relationships/image" Target="../media/image224.jpeg"/><Relationship Id="rId74" Type="http://schemas.openxmlformats.org/officeDocument/2006/relationships/image" Target="../media/image240.jpeg"/><Relationship Id="rId79" Type="http://schemas.openxmlformats.org/officeDocument/2006/relationships/image" Target="../media/image245.jpeg"/><Relationship Id="rId102" Type="http://schemas.openxmlformats.org/officeDocument/2006/relationships/image" Target="../media/image268.jpeg"/><Relationship Id="rId123" Type="http://schemas.openxmlformats.org/officeDocument/2006/relationships/image" Target="../media/image289.jpeg"/><Relationship Id="rId128" Type="http://schemas.openxmlformats.org/officeDocument/2006/relationships/image" Target="../media/image294.jpeg"/><Relationship Id="rId5" Type="http://schemas.openxmlformats.org/officeDocument/2006/relationships/image" Target="../media/image171.jpeg"/><Relationship Id="rId90" Type="http://schemas.openxmlformats.org/officeDocument/2006/relationships/image" Target="../media/image256.jpeg"/><Relationship Id="rId95" Type="http://schemas.openxmlformats.org/officeDocument/2006/relationships/image" Target="../media/image261.jpe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Relationship Id="rId27" Type="http://schemas.openxmlformats.org/officeDocument/2006/relationships/image" Target="../media/image193.jpeg"/><Relationship Id="rId30" Type="http://schemas.openxmlformats.org/officeDocument/2006/relationships/image" Target="../media/image196.jpeg"/><Relationship Id="rId35" Type="http://schemas.openxmlformats.org/officeDocument/2006/relationships/image" Target="../media/image201.jpeg"/><Relationship Id="rId43" Type="http://schemas.openxmlformats.org/officeDocument/2006/relationships/image" Target="../media/image209.jpeg"/><Relationship Id="rId48" Type="http://schemas.openxmlformats.org/officeDocument/2006/relationships/image" Target="../media/image214.jpeg"/><Relationship Id="rId56" Type="http://schemas.openxmlformats.org/officeDocument/2006/relationships/image" Target="../media/image222.jpeg"/><Relationship Id="rId64" Type="http://schemas.openxmlformats.org/officeDocument/2006/relationships/image" Target="../media/image230.jpeg"/><Relationship Id="rId69" Type="http://schemas.openxmlformats.org/officeDocument/2006/relationships/image" Target="../media/image235.jpeg"/><Relationship Id="rId77" Type="http://schemas.openxmlformats.org/officeDocument/2006/relationships/image" Target="../media/image243.jpeg"/><Relationship Id="rId100" Type="http://schemas.openxmlformats.org/officeDocument/2006/relationships/image" Target="../media/image266.jpeg"/><Relationship Id="rId105" Type="http://schemas.openxmlformats.org/officeDocument/2006/relationships/image" Target="../media/image271.jpeg"/><Relationship Id="rId113" Type="http://schemas.openxmlformats.org/officeDocument/2006/relationships/image" Target="../media/image279.jpeg"/><Relationship Id="rId118" Type="http://schemas.openxmlformats.org/officeDocument/2006/relationships/image" Target="../media/image284.jpeg"/><Relationship Id="rId126" Type="http://schemas.openxmlformats.org/officeDocument/2006/relationships/image" Target="../media/image292.jpeg"/><Relationship Id="rId8" Type="http://schemas.openxmlformats.org/officeDocument/2006/relationships/image" Target="../media/image174.jpeg"/><Relationship Id="rId51" Type="http://schemas.openxmlformats.org/officeDocument/2006/relationships/image" Target="../media/image217.jpeg"/><Relationship Id="rId72" Type="http://schemas.openxmlformats.org/officeDocument/2006/relationships/image" Target="../media/image238.jpeg"/><Relationship Id="rId80" Type="http://schemas.openxmlformats.org/officeDocument/2006/relationships/image" Target="../media/image246.jpeg"/><Relationship Id="rId85" Type="http://schemas.openxmlformats.org/officeDocument/2006/relationships/image" Target="../media/image251.jpeg"/><Relationship Id="rId93" Type="http://schemas.openxmlformats.org/officeDocument/2006/relationships/image" Target="../media/image259.jpeg"/><Relationship Id="rId98" Type="http://schemas.openxmlformats.org/officeDocument/2006/relationships/image" Target="../media/image264.jpeg"/><Relationship Id="rId121" Type="http://schemas.openxmlformats.org/officeDocument/2006/relationships/image" Target="../media/image287.jpeg"/><Relationship Id="rId3" Type="http://schemas.openxmlformats.org/officeDocument/2006/relationships/image" Target="../media/image169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1.jpeg"/><Relationship Id="rId33" Type="http://schemas.openxmlformats.org/officeDocument/2006/relationships/image" Target="../media/image199.jpeg"/><Relationship Id="rId38" Type="http://schemas.openxmlformats.org/officeDocument/2006/relationships/image" Target="../media/image204.jpeg"/><Relationship Id="rId46" Type="http://schemas.openxmlformats.org/officeDocument/2006/relationships/image" Target="../media/image212.jpeg"/><Relationship Id="rId59" Type="http://schemas.openxmlformats.org/officeDocument/2006/relationships/image" Target="../media/image225.jpeg"/><Relationship Id="rId67" Type="http://schemas.openxmlformats.org/officeDocument/2006/relationships/image" Target="../media/image233.jpeg"/><Relationship Id="rId103" Type="http://schemas.openxmlformats.org/officeDocument/2006/relationships/image" Target="../media/image269.jpeg"/><Relationship Id="rId108" Type="http://schemas.openxmlformats.org/officeDocument/2006/relationships/image" Target="../media/image274.jpeg"/><Relationship Id="rId116" Type="http://schemas.openxmlformats.org/officeDocument/2006/relationships/image" Target="../media/image282.jpeg"/><Relationship Id="rId124" Type="http://schemas.openxmlformats.org/officeDocument/2006/relationships/image" Target="../media/image290.jpeg"/><Relationship Id="rId129" Type="http://schemas.openxmlformats.org/officeDocument/2006/relationships/image" Target="../media/image295.jpeg"/><Relationship Id="rId20" Type="http://schemas.openxmlformats.org/officeDocument/2006/relationships/image" Target="../media/image186.jpeg"/><Relationship Id="rId41" Type="http://schemas.openxmlformats.org/officeDocument/2006/relationships/image" Target="../media/image207.jpeg"/><Relationship Id="rId54" Type="http://schemas.openxmlformats.org/officeDocument/2006/relationships/image" Target="../media/image220.jpeg"/><Relationship Id="rId62" Type="http://schemas.openxmlformats.org/officeDocument/2006/relationships/image" Target="../media/image228.jpeg"/><Relationship Id="rId70" Type="http://schemas.openxmlformats.org/officeDocument/2006/relationships/image" Target="../media/image236.jpeg"/><Relationship Id="rId75" Type="http://schemas.openxmlformats.org/officeDocument/2006/relationships/image" Target="../media/image241.jpeg"/><Relationship Id="rId83" Type="http://schemas.openxmlformats.org/officeDocument/2006/relationships/image" Target="../media/image249.jpeg"/><Relationship Id="rId88" Type="http://schemas.openxmlformats.org/officeDocument/2006/relationships/image" Target="../media/image254.jpeg"/><Relationship Id="rId91" Type="http://schemas.openxmlformats.org/officeDocument/2006/relationships/image" Target="../media/image257.jpeg"/><Relationship Id="rId96" Type="http://schemas.openxmlformats.org/officeDocument/2006/relationships/image" Target="../media/image262.jpeg"/><Relationship Id="rId111" Type="http://schemas.openxmlformats.org/officeDocument/2006/relationships/image" Target="../media/image277.jpeg"/><Relationship Id="rId132" Type="http://schemas.openxmlformats.org/officeDocument/2006/relationships/image" Target="../media/image298.jpeg"/><Relationship Id="rId1" Type="http://schemas.openxmlformats.org/officeDocument/2006/relationships/image" Target="../media/image167.emf"/><Relationship Id="rId6" Type="http://schemas.openxmlformats.org/officeDocument/2006/relationships/image" Target="../media/image172.jpeg"/><Relationship Id="rId15" Type="http://schemas.openxmlformats.org/officeDocument/2006/relationships/image" Target="../media/image181.jpeg"/><Relationship Id="rId23" Type="http://schemas.openxmlformats.org/officeDocument/2006/relationships/image" Target="../media/image189.jpeg"/><Relationship Id="rId28" Type="http://schemas.openxmlformats.org/officeDocument/2006/relationships/image" Target="../media/image194.jpeg"/><Relationship Id="rId36" Type="http://schemas.openxmlformats.org/officeDocument/2006/relationships/image" Target="../media/image202.jpeg"/><Relationship Id="rId49" Type="http://schemas.openxmlformats.org/officeDocument/2006/relationships/image" Target="../media/image215.jpeg"/><Relationship Id="rId57" Type="http://schemas.openxmlformats.org/officeDocument/2006/relationships/image" Target="../media/image223.jpeg"/><Relationship Id="rId106" Type="http://schemas.openxmlformats.org/officeDocument/2006/relationships/image" Target="../media/image272.jpeg"/><Relationship Id="rId114" Type="http://schemas.openxmlformats.org/officeDocument/2006/relationships/image" Target="../media/image280.jpeg"/><Relationship Id="rId119" Type="http://schemas.openxmlformats.org/officeDocument/2006/relationships/image" Target="../media/image285.jpeg"/><Relationship Id="rId127" Type="http://schemas.openxmlformats.org/officeDocument/2006/relationships/image" Target="../media/image293.jpeg"/><Relationship Id="rId10" Type="http://schemas.openxmlformats.org/officeDocument/2006/relationships/image" Target="../media/image176.jpeg"/><Relationship Id="rId31" Type="http://schemas.openxmlformats.org/officeDocument/2006/relationships/image" Target="../media/image197.jpeg"/><Relationship Id="rId44" Type="http://schemas.openxmlformats.org/officeDocument/2006/relationships/image" Target="../media/image210.jpeg"/><Relationship Id="rId52" Type="http://schemas.openxmlformats.org/officeDocument/2006/relationships/image" Target="../media/image218.jpeg"/><Relationship Id="rId60" Type="http://schemas.openxmlformats.org/officeDocument/2006/relationships/image" Target="../media/image226.jpeg"/><Relationship Id="rId65" Type="http://schemas.openxmlformats.org/officeDocument/2006/relationships/image" Target="../media/image231.jpeg"/><Relationship Id="rId73" Type="http://schemas.openxmlformats.org/officeDocument/2006/relationships/image" Target="../media/image239.jpeg"/><Relationship Id="rId78" Type="http://schemas.openxmlformats.org/officeDocument/2006/relationships/image" Target="../media/image244.jpeg"/><Relationship Id="rId81" Type="http://schemas.openxmlformats.org/officeDocument/2006/relationships/image" Target="../media/image247.jpeg"/><Relationship Id="rId86" Type="http://schemas.openxmlformats.org/officeDocument/2006/relationships/image" Target="../media/image252.jpeg"/><Relationship Id="rId94" Type="http://schemas.openxmlformats.org/officeDocument/2006/relationships/image" Target="../media/image260.jpeg"/><Relationship Id="rId99" Type="http://schemas.openxmlformats.org/officeDocument/2006/relationships/image" Target="../media/image265.jpeg"/><Relationship Id="rId101" Type="http://schemas.openxmlformats.org/officeDocument/2006/relationships/image" Target="../media/image267.jpeg"/><Relationship Id="rId122" Type="http://schemas.openxmlformats.org/officeDocument/2006/relationships/image" Target="../media/image288.jpeg"/><Relationship Id="rId130" Type="http://schemas.openxmlformats.org/officeDocument/2006/relationships/image" Target="../media/image296.jpe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39" Type="http://schemas.openxmlformats.org/officeDocument/2006/relationships/image" Target="../media/image205.jpeg"/><Relationship Id="rId109" Type="http://schemas.openxmlformats.org/officeDocument/2006/relationships/image" Target="../media/image275.jpeg"/><Relationship Id="rId34" Type="http://schemas.openxmlformats.org/officeDocument/2006/relationships/image" Target="../media/image200.jpeg"/><Relationship Id="rId50" Type="http://schemas.openxmlformats.org/officeDocument/2006/relationships/image" Target="../media/image216.jpeg"/><Relationship Id="rId55" Type="http://schemas.openxmlformats.org/officeDocument/2006/relationships/image" Target="../media/image221.jpeg"/><Relationship Id="rId76" Type="http://schemas.openxmlformats.org/officeDocument/2006/relationships/image" Target="../media/image242.jpeg"/><Relationship Id="rId97" Type="http://schemas.openxmlformats.org/officeDocument/2006/relationships/image" Target="../media/image263.jpeg"/><Relationship Id="rId104" Type="http://schemas.openxmlformats.org/officeDocument/2006/relationships/image" Target="../media/image270.jpeg"/><Relationship Id="rId120" Type="http://schemas.openxmlformats.org/officeDocument/2006/relationships/image" Target="../media/image286.jpeg"/><Relationship Id="rId125" Type="http://schemas.openxmlformats.org/officeDocument/2006/relationships/image" Target="../media/image291.jpeg"/><Relationship Id="rId7" Type="http://schemas.openxmlformats.org/officeDocument/2006/relationships/image" Target="../media/image173.jpeg"/><Relationship Id="rId71" Type="http://schemas.openxmlformats.org/officeDocument/2006/relationships/image" Target="../media/image237.jpeg"/><Relationship Id="rId92" Type="http://schemas.openxmlformats.org/officeDocument/2006/relationships/image" Target="../media/image258.jpeg"/><Relationship Id="rId2" Type="http://schemas.openxmlformats.org/officeDocument/2006/relationships/image" Target="../media/image168.jpeg"/><Relationship Id="rId29" Type="http://schemas.openxmlformats.org/officeDocument/2006/relationships/image" Target="../media/image195.jpeg"/><Relationship Id="rId24" Type="http://schemas.openxmlformats.org/officeDocument/2006/relationships/image" Target="../media/image190.jpeg"/><Relationship Id="rId40" Type="http://schemas.openxmlformats.org/officeDocument/2006/relationships/image" Target="../media/image206.jpeg"/><Relationship Id="rId45" Type="http://schemas.openxmlformats.org/officeDocument/2006/relationships/image" Target="../media/image211.jpeg"/><Relationship Id="rId66" Type="http://schemas.openxmlformats.org/officeDocument/2006/relationships/image" Target="../media/image232.jpeg"/><Relationship Id="rId87" Type="http://schemas.openxmlformats.org/officeDocument/2006/relationships/image" Target="../media/image253.jpeg"/><Relationship Id="rId110" Type="http://schemas.openxmlformats.org/officeDocument/2006/relationships/image" Target="../media/image276.jpeg"/><Relationship Id="rId115" Type="http://schemas.openxmlformats.org/officeDocument/2006/relationships/image" Target="../media/image281.jpeg"/><Relationship Id="rId131" Type="http://schemas.openxmlformats.org/officeDocument/2006/relationships/image" Target="../media/image297.jpeg"/><Relationship Id="rId61" Type="http://schemas.openxmlformats.org/officeDocument/2006/relationships/image" Target="../media/image227.jpeg"/><Relationship Id="rId82" Type="http://schemas.openxmlformats.org/officeDocument/2006/relationships/image" Target="../media/image248.jpeg"/><Relationship Id="rId19" Type="http://schemas.openxmlformats.org/officeDocument/2006/relationships/image" Target="../media/image18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380674</xdr:colOff>
      <xdr:row>1063</xdr:row>
      <xdr:rowOff>38100</xdr:rowOff>
    </xdr:from>
    <xdr:to>
      <xdr:col>0</xdr:col>
      <xdr:colOff>704849</xdr:colOff>
      <xdr:row>1063</xdr:row>
      <xdr:rowOff>1402298</xdr:rowOff>
    </xdr:to>
    <xdr:pic>
      <xdr:nvPicPr>
        <xdr:cNvPr id="204" name="Grafik 203" descr="img-th-mpe-hm-height-rod-extende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674" y="177165000"/>
          <a:ext cx="324175" cy="136419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1140</xdr:row>
      <xdr:rowOff>142875</xdr:rowOff>
    </xdr:from>
    <xdr:to>
      <xdr:col>0</xdr:col>
      <xdr:colOff>619125</xdr:colOff>
      <xdr:row>1145</xdr:row>
      <xdr:rowOff>38098</xdr:rowOff>
    </xdr:to>
    <xdr:pic>
      <xdr:nvPicPr>
        <xdr:cNvPr id="1025" name="Grafik 117" descr="img-th-28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215198325"/>
          <a:ext cx="3714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1135</xdr:row>
      <xdr:rowOff>38100</xdr:rowOff>
    </xdr:from>
    <xdr:to>
      <xdr:col>0</xdr:col>
      <xdr:colOff>838200</xdr:colOff>
      <xdr:row>1138</xdr:row>
      <xdr:rowOff>190502</xdr:rowOff>
    </xdr:to>
    <xdr:pic>
      <xdr:nvPicPr>
        <xdr:cNvPr id="1026" name="Grafik 118" descr="img-th-283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213874350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1131</xdr:row>
      <xdr:rowOff>38100</xdr:rowOff>
    </xdr:from>
    <xdr:to>
      <xdr:col>0</xdr:col>
      <xdr:colOff>857250</xdr:colOff>
      <xdr:row>1134</xdr:row>
      <xdr:rowOff>276224</xdr:rowOff>
    </xdr:to>
    <xdr:pic>
      <xdr:nvPicPr>
        <xdr:cNvPr id="1027" name="Grafik 119" descr="img-th-283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212502750"/>
          <a:ext cx="762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1130</xdr:row>
      <xdr:rowOff>28575</xdr:rowOff>
    </xdr:from>
    <xdr:to>
      <xdr:col>0</xdr:col>
      <xdr:colOff>857250</xdr:colOff>
      <xdr:row>1130</xdr:row>
      <xdr:rowOff>1304925</xdr:rowOff>
    </xdr:to>
    <xdr:pic>
      <xdr:nvPicPr>
        <xdr:cNvPr id="1028" name="Grafik 120" descr="img-th-283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211169250"/>
          <a:ext cx="762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1120</xdr:row>
      <xdr:rowOff>123825</xdr:rowOff>
    </xdr:from>
    <xdr:to>
      <xdr:col>0</xdr:col>
      <xdr:colOff>866775</xdr:colOff>
      <xdr:row>1129</xdr:row>
      <xdr:rowOff>9526</xdr:rowOff>
    </xdr:to>
    <xdr:pic>
      <xdr:nvPicPr>
        <xdr:cNvPr id="1029" name="Grafik 121" descr="img-th-28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209159475"/>
          <a:ext cx="7715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1114</xdr:row>
      <xdr:rowOff>85725</xdr:rowOff>
    </xdr:from>
    <xdr:to>
      <xdr:col>0</xdr:col>
      <xdr:colOff>838200</xdr:colOff>
      <xdr:row>1114</xdr:row>
      <xdr:rowOff>1581150</xdr:rowOff>
    </xdr:to>
    <xdr:pic>
      <xdr:nvPicPr>
        <xdr:cNvPr id="1030" name="Grafik 122" descr="img-th-msf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206644875"/>
          <a:ext cx="7620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1113</xdr:row>
      <xdr:rowOff>133350</xdr:rowOff>
    </xdr:from>
    <xdr:to>
      <xdr:col>0</xdr:col>
      <xdr:colOff>838200</xdr:colOff>
      <xdr:row>1113</xdr:row>
      <xdr:rowOff>1428750</xdr:rowOff>
    </xdr:to>
    <xdr:pic>
      <xdr:nvPicPr>
        <xdr:cNvPr id="1031" name="Grafik 123" descr="img-th-mse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205044675"/>
          <a:ext cx="762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1112</xdr:row>
      <xdr:rowOff>28575</xdr:rowOff>
    </xdr:from>
    <xdr:to>
      <xdr:col>0</xdr:col>
      <xdr:colOff>781050</xdr:colOff>
      <xdr:row>1112</xdr:row>
      <xdr:rowOff>1628775</xdr:rowOff>
    </xdr:to>
    <xdr:pic>
      <xdr:nvPicPr>
        <xdr:cNvPr id="1032" name="Grafik 124" descr="img-th-msd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203292075"/>
          <a:ext cx="6381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1111</xdr:row>
      <xdr:rowOff>47625</xdr:rowOff>
    </xdr:from>
    <xdr:to>
      <xdr:col>0</xdr:col>
      <xdr:colOff>857250</xdr:colOff>
      <xdr:row>1111</xdr:row>
      <xdr:rowOff>504825</xdr:rowOff>
    </xdr:to>
    <xdr:pic>
      <xdr:nvPicPr>
        <xdr:cNvPr id="1033" name="Grafik 125" descr="img-th-msc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202682475"/>
          <a:ext cx="7620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1110</xdr:row>
      <xdr:rowOff>28575</xdr:rowOff>
    </xdr:from>
    <xdr:to>
      <xdr:col>0</xdr:col>
      <xdr:colOff>857250</xdr:colOff>
      <xdr:row>1110</xdr:row>
      <xdr:rowOff>552450</xdr:rowOff>
    </xdr:to>
    <xdr:pic>
      <xdr:nvPicPr>
        <xdr:cNvPr id="1034" name="Grafik 126" descr="img-th-ms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02034775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1109</xdr:row>
      <xdr:rowOff>28575</xdr:rowOff>
    </xdr:from>
    <xdr:to>
      <xdr:col>0</xdr:col>
      <xdr:colOff>819150</xdr:colOff>
      <xdr:row>1109</xdr:row>
      <xdr:rowOff>600075</xdr:rowOff>
    </xdr:to>
    <xdr:pic>
      <xdr:nvPicPr>
        <xdr:cNvPr id="1035" name="Grafik 127" descr="img-th-ms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150" y="201406125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1100</xdr:row>
      <xdr:rowOff>104775</xdr:rowOff>
    </xdr:from>
    <xdr:to>
      <xdr:col>0</xdr:col>
      <xdr:colOff>857250</xdr:colOff>
      <xdr:row>1100</xdr:row>
      <xdr:rowOff>971550</xdr:rowOff>
    </xdr:to>
    <xdr:pic>
      <xdr:nvPicPr>
        <xdr:cNvPr id="1036" name="Grafik 129" descr="img-th-mc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197424675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1099</xdr:row>
      <xdr:rowOff>19050</xdr:rowOff>
    </xdr:from>
    <xdr:to>
      <xdr:col>0</xdr:col>
      <xdr:colOff>825560</xdr:colOff>
      <xdr:row>1099</xdr:row>
      <xdr:rowOff>983850</xdr:rowOff>
    </xdr:to>
    <xdr:pic>
      <xdr:nvPicPr>
        <xdr:cNvPr id="1037" name="Grafik 130" descr="img-th-mcp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6200" y="195214875"/>
          <a:ext cx="749360" cy="96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1091</xdr:row>
      <xdr:rowOff>168980</xdr:rowOff>
    </xdr:from>
    <xdr:to>
      <xdr:col>0</xdr:col>
      <xdr:colOff>847725</xdr:colOff>
      <xdr:row>1094</xdr:row>
      <xdr:rowOff>274108</xdr:rowOff>
    </xdr:to>
    <xdr:pic>
      <xdr:nvPicPr>
        <xdr:cNvPr id="1038" name="Grafik 131" descr="img-th-mw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725" y="207769883"/>
          <a:ext cx="762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1088</xdr:row>
      <xdr:rowOff>47625</xdr:rowOff>
    </xdr:from>
    <xdr:to>
      <xdr:col>0</xdr:col>
      <xdr:colOff>885825</xdr:colOff>
      <xdr:row>1088</xdr:row>
      <xdr:rowOff>704850</xdr:rowOff>
    </xdr:to>
    <xdr:pic>
      <xdr:nvPicPr>
        <xdr:cNvPr id="1040" name="Grafik 134" descr="img-th-mp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19220497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1086</xdr:row>
      <xdr:rowOff>76200</xdr:rowOff>
    </xdr:from>
    <xdr:to>
      <xdr:col>0</xdr:col>
      <xdr:colOff>857250</xdr:colOff>
      <xdr:row>1087</xdr:row>
      <xdr:rowOff>266695</xdr:rowOff>
    </xdr:to>
    <xdr:pic>
      <xdr:nvPicPr>
        <xdr:cNvPr id="1041" name="Grafik 135" descr="img-th-mx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191452500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1083</xdr:row>
      <xdr:rowOff>28575</xdr:rowOff>
    </xdr:from>
    <xdr:to>
      <xdr:col>0</xdr:col>
      <xdr:colOff>857250</xdr:colOff>
      <xdr:row>1083</xdr:row>
      <xdr:rowOff>1162050</xdr:rowOff>
    </xdr:to>
    <xdr:pic>
      <xdr:nvPicPr>
        <xdr:cNvPr id="1042" name="Grafik 136" descr="img-th-mts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189899925"/>
          <a:ext cx="762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1082</xdr:row>
      <xdr:rowOff>9525</xdr:rowOff>
    </xdr:from>
    <xdr:to>
      <xdr:col>0</xdr:col>
      <xdr:colOff>857250</xdr:colOff>
      <xdr:row>1082</xdr:row>
      <xdr:rowOff>1171575</xdr:rowOff>
    </xdr:to>
    <xdr:pic>
      <xdr:nvPicPr>
        <xdr:cNvPr id="1043" name="Grafik 137" descr="img-th-mt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188680725"/>
          <a:ext cx="762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1079</xdr:row>
      <xdr:rowOff>9525</xdr:rowOff>
    </xdr:from>
    <xdr:to>
      <xdr:col>0</xdr:col>
      <xdr:colOff>838200</xdr:colOff>
      <xdr:row>1079</xdr:row>
      <xdr:rowOff>609600</xdr:rowOff>
    </xdr:to>
    <xdr:pic>
      <xdr:nvPicPr>
        <xdr:cNvPr id="1044" name="Grafik 138" descr="img-th-mfb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200" y="187699650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1076</xdr:row>
      <xdr:rowOff>9525</xdr:rowOff>
    </xdr:from>
    <xdr:to>
      <xdr:col>0</xdr:col>
      <xdr:colOff>857250</xdr:colOff>
      <xdr:row>1076</xdr:row>
      <xdr:rowOff>581025</xdr:rowOff>
    </xdr:to>
    <xdr:pic>
      <xdr:nvPicPr>
        <xdr:cNvPr id="1045" name="Grafik 139" descr="img-th-mgb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186756675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1067</xdr:row>
      <xdr:rowOff>38100</xdr:rowOff>
    </xdr:from>
    <xdr:to>
      <xdr:col>0</xdr:col>
      <xdr:colOff>876300</xdr:colOff>
      <xdr:row>1072</xdr:row>
      <xdr:rowOff>28570</xdr:rowOff>
    </xdr:to>
    <xdr:pic>
      <xdr:nvPicPr>
        <xdr:cNvPr id="1047" name="Grafik 141" descr="img-th-mp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4300" y="183594375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1056</xdr:row>
      <xdr:rowOff>47625</xdr:rowOff>
    </xdr:from>
    <xdr:to>
      <xdr:col>0</xdr:col>
      <xdr:colOff>876300</xdr:colOff>
      <xdr:row>1059</xdr:row>
      <xdr:rowOff>152399</xdr:rowOff>
    </xdr:to>
    <xdr:pic>
      <xdr:nvPicPr>
        <xdr:cNvPr id="1048" name="Grafik 143" descr="img-th-mpb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4300" y="181984650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1052</xdr:row>
      <xdr:rowOff>46213</xdr:rowOff>
    </xdr:from>
    <xdr:to>
      <xdr:col>0</xdr:col>
      <xdr:colOff>857250</xdr:colOff>
      <xdr:row>1053</xdr:row>
      <xdr:rowOff>211670</xdr:rowOff>
    </xdr:to>
    <xdr:pic>
      <xdr:nvPicPr>
        <xdr:cNvPr id="1051" name="Grafik 146" descr="img-th-mbe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178825171"/>
          <a:ext cx="7620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188912</xdr:colOff>
      <xdr:row>1046</xdr:row>
      <xdr:rowOff>14112</xdr:rowOff>
    </xdr:from>
    <xdr:to>
      <xdr:col>0</xdr:col>
      <xdr:colOff>854428</xdr:colOff>
      <xdr:row>1049</xdr:row>
      <xdr:rowOff>114299</xdr:rowOff>
    </xdr:to>
    <xdr:pic>
      <xdr:nvPicPr>
        <xdr:cNvPr id="1052" name="Grafik 147" descr="img-th-mbb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8912" y="171406962"/>
          <a:ext cx="665516" cy="45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1034</xdr:row>
      <xdr:rowOff>85725</xdr:rowOff>
    </xdr:from>
    <xdr:to>
      <xdr:col>0</xdr:col>
      <xdr:colOff>847725</xdr:colOff>
      <xdr:row>1039</xdr:row>
      <xdr:rowOff>76201</xdr:rowOff>
    </xdr:to>
    <xdr:pic>
      <xdr:nvPicPr>
        <xdr:cNvPr id="1053" name="Grafik 148" descr="img-th-hu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725" y="176145825"/>
          <a:ext cx="7620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1028</xdr:row>
      <xdr:rowOff>0</xdr:rowOff>
    </xdr:from>
    <xdr:to>
      <xdr:col>0</xdr:col>
      <xdr:colOff>857250</xdr:colOff>
      <xdr:row>1031</xdr:row>
      <xdr:rowOff>342907</xdr:rowOff>
    </xdr:to>
    <xdr:pic>
      <xdr:nvPicPr>
        <xdr:cNvPr id="1054" name="Grafik 149" descr="img-th-hum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174012225"/>
          <a:ext cx="7620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1018</xdr:row>
      <xdr:rowOff>57150</xdr:rowOff>
    </xdr:from>
    <xdr:to>
      <xdr:col>0</xdr:col>
      <xdr:colOff>857250</xdr:colOff>
      <xdr:row>1019</xdr:row>
      <xdr:rowOff>542926</xdr:rowOff>
    </xdr:to>
    <xdr:pic>
      <xdr:nvPicPr>
        <xdr:cNvPr id="1055" name="Grafik 152" descr="img-th-hdb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775" y="168316275"/>
          <a:ext cx="7524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1014</xdr:row>
      <xdr:rowOff>161925</xdr:rowOff>
    </xdr:from>
    <xdr:to>
      <xdr:col>0</xdr:col>
      <xdr:colOff>914400</xdr:colOff>
      <xdr:row>1017</xdr:row>
      <xdr:rowOff>219074</xdr:rowOff>
    </xdr:to>
    <xdr:pic>
      <xdr:nvPicPr>
        <xdr:cNvPr id="1056" name="Grafik 153" descr="img-th-hc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166973250"/>
          <a:ext cx="8763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1004</xdr:row>
      <xdr:rowOff>114300</xdr:rowOff>
    </xdr:from>
    <xdr:to>
      <xdr:col>0</xdr:col>
      <xdr:colOff>838200</xdr:colOff>
      <xdr:row>1012</xdr:row>
      <xdr:rowOff>142876</xdr:rowOff>
    </xdr:to>
    <xdr:pic>
      <xdr:nvPicPr>
        <xdr:cNvPr id="1057" name="Grafik 154" descr="img-th-hcb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200" y="165334950"/>
          <a:ext cx="762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995</xdr:row>
      <xdr:rowOff>79378</xdr:rowOff>
    </xdr:from>
    <xdr:to>
      <xdr:col>0</xdr:col>
      <xdr:colOff>742950</xdr:colOff>
      <xdr:row>1002</xdr:row>
      <xdr:rowOff>106189</xdr:rowOff>
    </xdr:to>
    <xdr:pic>
      <xdr:nvPicPr>
        <xdr:cNvPr id="1058" name="Grafik 156" descr="img-th-ch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6615"/>
        <a:stretch>
          <a:fillRect/>
        </a:stretch>
      </xdr:blipFill>
      <xdr:spPr bwMode="auto">
        <a:xfrm>
          <a:off x="219075" y="174951322"/>
          <a:ext cx="523875" cy="1235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976</xdr:row>
      <xdr:rowOff>9525</xdr:rowOff>
    </xdr:from>
    <xdr:to>
      <xdr:col>0</xdr:col>
      <xdr:colOff>838200</xdr:colOff>
      <xdr:row>982</xdr:row>
      <xdr:rowOff>28575</xdr:rowOff>
    </xdr:to>
    <xdr:pic>
      <xdr:nvPicPr>
        <xdr:cNvPr id="1059" name="Grafik 157" descr="img-th-wtb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200" y="162105975"/>
          <a:ext cx="762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877</xdr:row>
      <xdr:rowOff>28575</xdr:rowOff>
    </xdr:from>
    <xdr:to>
      <xdr:col>0</xdr:col>
      <xdr:colOff>866775</xdr:colOff>
      <xdr:row>882</xdr:row>
      <xdr:rowOff>302</xdr:rowOff>
    </xdr:to>
    <xdr:pic>
      <xdr:nvPicPr>
        <xdr:cNvPr id="1063" name="Grafik 165" descr="img-th-rxb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143151225"/>
          <a:ext cx="771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864</xdr:row>
      <xdr:rowOff>76200</xdr:rowOff>
    </xdr:from>
    <xdr:to>
      <xdr:col>0</xdr:col>
      <xdr:colOff>866775</xdr:colOff>
      <xdr:row>869</xdr:row>
      <xdr:rowOff>66676</xdr:rowOff>
    </xdr:to>
    <xdr:pic>
      <xdr:nvPicPr>
        <xdr:cNvPr id="1065" name="Grafik 169" descr="img-th-cxb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7150" y="139807950"/>
          <a:ext cx="8096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857</xdr:row>
      <xdr:rowOff>19050</xdr:rowOff>
    </xdr:from>
    <xdr:to>
      <xdr:col>0</xdr:col>
      <xdr:colOff>838200</xdr:colOff>
      <xdr:row>861</xdr:row>
      <xdr:rowOff>114300</xdr:rowOff>
    </xdr:to>
    <xdr:pic>
      <xdr:nvPicPr>
        <xdr:cNvPr id="1066" name="Grafik 170" descr="img-th-cws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200" y="138845925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838</xdr:row>
      <xdr:rowOff>47625</xdr:rowOff>
    </xdr:from>
    <xdr:to>
      <xdr:col>0</xdr:col>
      <xdr:colOff>847725</xdr:colOff>
      <xdr:row>842</xdr:row>
      <xdr:rowOff>114299</xdr:rowOff>
    </xdr:to>
    <xdr:pic>
      <xdr:nvPicPr>
        <xdr:cNvPr id="1067" name="Grafik 172" descr="img-th-cm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775" y="136340850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831</xdr:row>
      <xdr:rowOff>57150</xdr:rowOff>
    </xdr:from>
    <xdr:to>
      <xdr:col>0</xdr:col>
      <xdr:colOff>857250</xdr:colOff>
      <xdr:row>835</xdr:row>
      <xdr:rowOff>104771</xdr:rowOff>
    </xdr:to>
    <xdr:pic>
      <xdr:nvPicPr>
        <xdr:cNvPr id="1068" name="Grafik 173" descr="img-th-cke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725" y="135340725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76200</xdr:rowOff>
    </xdr:from>
    <xdr:to>
      <xdr:col>0</xdr:col>
      <xdr:colOff>857250</xdr:colOff>
      <xdr:row>22</xdr:row>
      <xdr:rowOff>958</xdr:rowOff>
    </xdr:to>
    <xdr:pic>
      <xdr:nvPicPr>
        <xdr:cNvPr id="1069" name="Grafik 105" descr="img-th-440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3209925"/>
          <a:ext cx="771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36</xdr:row>
      <xdr:rowOff>0</xdr:rowOff>
    </xdr:from>
    <xdr:to>
      <xdr:col>0</xdr:col>
      <xdr:colOff>895350</xdr:colOff>
      <xdr:row>41</xdr:row>
      <xdr:rowOff>66675</xdr:rowOff>
    </xdr:to>
    <xdr:pic>
      <xdr:nvPicPr>
        <xdr:cNvPr id="1070" name="Grafik 106" descr="img-th-57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5562600"/>
          <a:ext cx="828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47</xdr:row>
      <xdr:rowOff>10937</xdr:rowOff>
    </xdr:from>
    <xdr:to>
      <xdr:col>0</xdr:col>
      <xdr:colOff>866775</xdr:colOff>
      <xdr:row>48</xdr:row>
      <xdr:rowOff>369713</xdr:rowOff>
    </xdr:to>
    <xdr:pic>
      <xdr:nvPicPr>
        <xdr:cNvPr id="1071" name="Grafik 107" descr="img-th-57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5725" y="6916562"/>
          <a:ext cx="781050" cy="746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53</xdr:row>
      <xdr:rowOff>76200</xdr:rowOff>
    </xdr:from>
    <xdr:to>
      <xdr:col>0</xdr:col>
      <xdr:colOff>857250</xdr:colOff>
      <xdr:row>59</xdr:row>
      <xdr:rowOff>133351</xdr:rowOff>
    </xdr:to>
    <xdr:pic>
      <xdr:nvPicPr>
        <xdr:cNvPr id="1072" name="Grafik 108" descr="img-th-eg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725" y="8324850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96</xdr:row>
      <xdr:rowOff>47625</xdr:rowOff>
    </xdr:from>
    <xdr:to>
      <xdr:col>0</xdr:col>
      <xdr:colOff>838200</xdr:colOff>
      <xdr:row>102</xdr:row>
      <xdr:rowOff>9526</xdr:rowOff>
    </xdr:to>
    <xdr:pic>
      <xdr:nvPicPr>
        <xdr:cNvPr id="1073" name="Grafik 109" descr="img-th-ew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200" y="13782675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106</xdr:row>
      <xdr:rowOff>95250</xdr:rowOff>
    </xdr:from>
    <xdr:to>
      <xdr:col>0</xdr:col>
      <xdr:colOff>819150</xdr:colOff>
      <xdr:row>111</xdr:row>
      <xdr:rowOff>1</xdr:rowOff>
    </xdr:to>
    <xdr:pic>
      <xdr:nvPicPr>
        <xdr:cNvPr id="1074" name="Grafik 110" descr="img-th-ew-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7150" y="15144750"/>
          <a:ext cx="762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113</xdr:row>
      <xdr:rowOff>85725</xdr:rowOff>
    </xdr:from>
    <xdr:to>
      <xdr:col>0</xdr:col>
      <xdr:colOff>838200</xdr:colOff>
      <xdr:row>117</xdr:row>
      <xdr:rowOff>95956</xdr:rowOff>
    </xdr:to>
    <xdr:pic>
      <xdr:nvPicPr>
        <xdr:cNvPr id="1075" name="Grafik 111" descr="img-th-ewb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200" y="1614487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121</xdr:row>
      <xdr:rowOff>28575</xdr:rowOff>
    </xdr:from>
    <xdr:to>
      <xdr:col>0</xdr:col>
      <xdr:colOff>885825</xdr:colOff>
      <xdr:row>126</xdr:row>
      <xdr:rowOff>76203</xdr:rowOff>
    </xdr:to>
    <xdr:pic>
      <xdr:nvPicPr>
        <xdr:cNvPr id="1076" name="Grafik 112" descr="img-th-kb-n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7325975"/>
          <a:ext cx="8763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132</xdr:row>
      <xdr:rowOff>28575</xdr:rowOff>
    </xdr:from>
    <xdr:to>
      <xdr:col>0</xdr:col>
      <xdr:colOff>914400</xdr:colOff>
      <xdr:row>137</xdr:row>
      <xdr:rowOff>123824</xdr:rowOff>
    </xdr:to>
    <xdr:pic>
      <xdr:nvPicPr>
        <xdr:cNvPr id="1077" name="Grafik 113" descr="img-th-pbs-pbj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00" y="18945225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95956</xdr:colOff>
      <xdr:row>148</xdr:row>
      <xdr:rowOff>36688</xdr:rowOff>
    </xdr:from>
    <xdr:to>
      <xdr:col>0</xdr:col>
      <xdr:colOff>857956</xdr:colOff>
      <xdr:row>152</xdr:row>
      <xdr:rowOff>122415</xdr:rowOff>
    </xdr:to>
    <xdr:pic>
      <xdr:nvPicPr>
        <xdr:cNvPr id="1078" name="Grafik 114" descr="img-th-pcb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956" y="21423841"/>
          <a:ext cx="762000" cy="65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233</xdr:row>
      <xdr:rowOff>9525</xdr:rowOff>
    </xdr:from>
    <xdr:to>
      <xdr:col>0</xdr:col>
      <xdr:colOff>895350</xdr:colOff>
      <xdr:row>239</xdr:row>
      <xdr:rowOff>47623</xdr:rowOff>
    </xdr:to>
    <xdr:pic>
      <xdr:nvPicPr>
        <xdr:cNvPr id="1079" name="Grafik 118" descr="img-th-pls-plj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8100" y="32556450"/>
          <a:ext cx="857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262</xdr:row>
      <xdr:rowOff>0</xdr:rowOff>
    </xdr:from>
    <xdr:to>
      <xdr:col>0</xdr:col>
      <xdr:colOff>866775</xdr:colOff>
      <xdr:row>267</xdr:row>
      <xdr:rowOff>19048</xdr:rowOff>
    </xdr:to>
    <xdr:pic>
      <xdr:nvPicPr>
        <xdr:cNvPr id="1080" name="Grafik 119" descr="img-th-prs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4775" y="37471350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68</xdr:row>
      <xdr:rowOff>38100</xdr:rowOff>
    </xdr:from>
    <xdr:to>
      <xdr:col>0</xdr:col>
      <xdr:colOff>904875</xdr:colOff>
      <xdr:row>73</xdr:row>
      <xdr:rowOff>104776</xdr:rowOff>
    </xdr:to>
    <xdr:pic>
      <xdr:nvPicPr>
        <xdr:cNvPr id="1081" name="Grafik 120" descr="img-th-emb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6200" y="10334625"/>
          <a:ext cx="8286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286</xdr:row>
      <xdr:rowOff>38100</xdr:rowOff>
    </xdr:from>
    <xdr:to>
      <xdr:col>0</xdr:col>
      <xdr:colOff>876300</xdr:colOff>
      <xdr:row>290</xdr:row>
      <xdr:rowOff>85725</xdr:rowOff>
    </xdr:to>
    <xdr:pic>
      <xdr:nvPicPr>
        <xdr:cNvPr id="1082" name="Grafik 121" descr="img-th-cm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6200" y="40909875"/>
          <a:ext cx="8001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291</xdr:row>
      <xdr:rowOff>47625</xdr:rowOff>
    </xdr:from>
    <xdr:to>
      <xdr:col>0</xdr:col>
      <xdr:colOff>857250</xdr:colOff>
      <xdr:row>291</xdr:row>
      <xdr:rowOff>723900</xdr:rowOff>
    </xdr:to>
    <xdr:pic>
      <xdr:nvPicPr>
        <xdr:cNvPr id="1083" name="Grafik 122" descr="img-th-cm-c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41681400"/>
          <a:ext cx="762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293</xdr:row>
      <xdr:rowOff>142875</xdr:rowOff>
    </xdr:from>
    <xdr:to>
      <xdr:col>0</xdr:col>
      <xdr:colOff>771525</xdr:colOff>
      <xdr:row>293</xdr:row>
      <xdr:rowOff>762000</xdr:rowOff>
    </xdr:to>
    <xdr:pic>
      <xdr:nvPicPr>
        <xdr:cNvPr id="1084" name="Grafik 123" descr="img-th-tcb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2400" y="43472100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294</xdr:row>
      <xdr:rowOff>114300</xdr:rowOff>
    </xdr:from>
    <xdr:to>
      <xdr:col>0</xdr:col>
      <xdr:colOff>762000</xdr:colOff>
      <xdr:row>294</xdr:row>
      <xdr:rowOff>609600</xdr:rowOff>
    </xdr:to>
    <xdr:pic>
      <xdr:nvPicPr>
        <xdr:cNvPr id="1085" name="Grafik 124" descr="img-th-tce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2875" y="44329350"/>
          <a:ext cx="619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295</xdr:row>
      <xdr:rowOff>19756</xdr:rowOff>
    </xdr:from>
    <xdr:to>
      <xdr:col>0</xdr:col>
      <xdr:colOff>857250</xdr:colOff>
      <xdr:row>295</xdr:row>
      <xdr:rowOff>810331</xdr:rowOff>
    </xdr:to>
    <xdr:pic>
      <xdr:nvPicPr>
        <xdr:cNvPr id="1086" name="Grafik 125" descr="img-th-teb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45122395"/>
          <a:ext cx="7620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296</xdr:row>
      <xdr:rowOff>18344</xdr:rowOff>
    </xdr:from>
    <xdr:to>
      <xdr:col>0</xdr:col>
      <xdr:colOff>847725</xdr:colOff>
      <xdr:row>296</xdr:row>
      <xdr:rowOff>656519</xdr:rowOff>
    </xdr:to>
    <xdr:pic>
      <xdr:nvPicPr>
        <xdr:cNvPr id="1087" name="Grafik 126" descr="img-th-tee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5725" y="45958830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104069</xdr:colOff>
      <xdr:row>300</xdr:row>
      <xdr:rowOff>50804</xdr:rowOff>
    </xdr:from>
    <xdr:to>
      <xdr:col>0</xdr:col>
      <xdr:colOff>866069</xdr:colOff>
      <xdr:row>308</xdr:row>
      <xdr:rowOff>120653</xdr:rowOff>
    </xdr:to>
    <xdr:pic>
      <xdr:nvPicPr>
        <xdr:cNvPr id="1088" name="Grafik 128" descr="img-th-abs-abj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4069" y="47561504"/>
          <a:ext cx="762000" cy="1136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320</xdr:row>
      <xdr:rowOff>38100</xdr:rowOff>
    </xdr:from>
    <xdr:to>
      <xdr:col>0</xdr:col>
      <xdr:colOff>838200</xdr:colOff>
      <xdr:row>328</xdr:row>
      <xdr:rowOff>47625</xdr:rowOff>
    </xdr:to>
    <xdr:pic>
      <xdr:nvPicPr>
        <xdr:cNvPr id="1089" name="Grafik 129" descr="img-th-abt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6200" y="48491775"/>
          <a:ext cx="7620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339</xdr:row>
      <xdr:rowOff>66675</xdr:rowOff>
    </xdr:from>
    <xdr:to>
      <xdr:col>0</xdr:col>
      <xdr:colOff>895350</xdr:colOff>
      <xdr:row>345</xdr:row>
      <xdr:rowOff>152402</xdr:rowOff>
    </xdr:to>
    <xdr:pic>
      <xdr:nvPicPr>
        <xdr:cNvPr id="1090" name="Grafik 130" descr="img-th-aes-aej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150" y="52854225"/>
          <a:ext cx="838200" cy="1095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103364</xdr:colOff>
      <xdr:row>374</xdr:row>
      <xdr:rowOff>52572</xdr:rowOff>
    </xdr:from>
    <xdr:to>
      <xdr:col>0</xdr:col>
      <xdr:colOff>855839</xdr:colOff>
      <xdr:row>378</xdr:row>
      <xdr:rowOff>161581</xdr:rowOff>
    </xdr:to>
    <xdr:pic>
      <xdr:nvPicPr>
        <xdr:cNvPr id="1091" name="Grafik 133" descr="img-th-mlb-n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3364" y="59081114"/>
          <a:ext cx="752475" cy="78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85019</xdr:colOff>
      <xdr:row>403</xdr:row>
      <xdr:rowOff>99836</xdr:rowOff>
    </xdr:from>
    <xdr:to>
      <xdr:col>0</xdr:col>
      <xdr:colOff>847019</xdr:colOff>
      <xdr:row>409</xdr:row>
      <xdr:rowOff>90313</xdr:rowOff>
    </xdr:to>
    <xdr:pic>
      <xdr:nvPicPr>
        <xdr:cNvPr id="1092" name="Grafik 134" descr="img-th-fcb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019" y="66289767"/>
          <a:ext cx="762000" cy="740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417</xdr:row>
      <xdr:rowOff>47625</xdr:rowOff>
    </xdr:from>
    <xdr:to>
      <xdr:col>0</xdr:col>
      <xdr:colOff>904875</xdr:colOff>
      <xdr:row>422</xdr:row>
      <xdr:rowOff>28575</xdr:rowOff>
    </xdr:to>
    <xdr:pic>
      <xdr:nvPicPr>
        <xdr:cNvPr id="1093" name="Grafik 135" descr="img-th-fce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50" y="64836675"/>
          <a:ext cx="8477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468</xdr:row>
      <xdr:rowOff>19050</xdr:rowOff>
    </xdr:from>
    <xdr:to>
      <xdr:col>0</xdr:col>
      <xdr:colOff>914400</xdr:colOff>
      <xdr:row>472</xdr:row>
      <xdr:rowOff>152402</xdr:rowOff>
    </xdr:to>
    <xdr:pic>
      <xdr:nvPicPr>
        <xdr:cNvPr id="1094" name="Grafik 139" descr="img-th-ftb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10629" r="10629"/>
        <a:stretch>
          <a:fillRect/>
        </a:stretch>
      </xdr:blipFill>
      <xdr:spPr bwMode="auto">
        <a:xfrm>
          <a:off x="38100" y="74790300"/>
          <a:ext cx="876300" cy="8382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475</xdr:row>
      <xdr:rowOff>95250</xdr:rowOff>
    </xdr:from>
    <xdr:to>
      <xdr:col>0</xdr:col>
      <xdr:colOff>876300</xdr:colOff>
      <xdr:row>481</xdr:row>
      <xdr:rowOff>28577</xdr:rowOff>
    </xdr:to>
    <xdr:pic>
      <xdr:nvPicPr>
        <xdr:cNvPr id="1095" name="Grafik 140" descr="img-th-gab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4300" y="75438000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505</xdr:row>
      <xdr:rowOff>9525</xdr:rowOff>
    </xdr:from>
    <xdr:to>
      <xdr:col>0</xdr:col>
      <xdr:colOff>857250</xdr:colOff>
      <xdr:row>510</xdr:row>
      <xdr:rowOff>28573</xdr:rowOff>
    </xdr:to>
    <xdr:pic>
      <xdr:nvPicPr>
        <xdr:cNvPr id="1096" name="Grafik 142" descr="img-th-de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5725" y="79352775"/>
          <a:ext cx="771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533</xdr:row>
      <xdr:rowOff>28575</xdr:rowOff>
    </xdr:from>
    <xdr:to>
      <xdr:col>0</xdr:col>
      <xdr:colOff>866775</xdr:colOff>
      <xdr:row>537</xdr:row>
      <xdr:rowOff>123826</xdr:rowOff>
    </xdr:to>
    <xdr:pic>
      <xdr:nvPicPr>
        <xdr:cNvPr id="1097" name="Grafik 143" descr="img-th-ds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775" y="84858225"/>
          <a:ext cx="762000" cy="66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392</xdr:row>
      <xdr:rowOff>38100</xdr:rowOff>
    </xdr:from>
    <xdr:to>
      <xdr:col>0</xdr:col>
      <xdr:colOff>876300</xdr:colOff>
      <xdr:row>394</xdr:row>
      <xdr:rowOff>190501</xdr:rowOff>
    </xdr:to>
    <xdr:pic>
      <xdr:nvPicPr>
        <xdr:cNvPr id="1098" name="Grafik 144" descr="img-th-ecb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4300" y="60617100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386</xdr:row>
      <xdr:rowOff>9525</xdr:rowOff>
    </xdr:from>
    <xdr:to>
      <xdr:col>0</xdr:col>
      <xdr:colOff>885825</xdr:colOff>
      <xdr:row>388</xdr:row>
      <xdr:rowOff>180974</xdr:rowOff>
    </xdr:to>
    <xdr:pic>
      <xdr:nvPicPr>
        <xdr:cNvPr id="1099" name="Grafik 145" descr="img-th-ece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3825" y="59331225"/>
          <a:ext cx="762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555</xdr:row>
      <xdr:rowOff>19050</xdr:rowOff>
    </xdr:from>
    <xdr:to>
      <xdr:col>0</xdr:col>
      <xdr:colOff>857250</xdr:colOff>
      <xdr:row>559</xdr:row>
      <xdr:rowOff>57152</xdr:rowOff>
    </xdr:to>
    <xdr:pic>
      <xdr:nvPicPr>
        <xdr:cNvPr id="1100" name="Grafik 146" descr="img-th-eob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86039325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568</xdr:row>
      <xdr:rowOff>57150</xdr:rowOff>
    </xdr:from>
    <xdr:to>
      <xdr:col>0</xdr:col>
      <xdr:colOff>914400</xdr:colOff>
      <xdr:row>574</xdr:row>
      <xdr:rowOff>304</xdr:rowOff>
    </xdr:to>
    <xdr:pic>
      <xdr:nvPicPr>
        <xdr:cNvPr id="1101" name="Grafik 147" descr="img-th-eoe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88182450"/>
          <a:ext cx="866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578</xdr:row>
      <xdr:rowOff>76200</xdr:rowOff>
    </xdr:from>
    <xdr:to>
      <xdr:col>0</xdr:col>
      <xdr:colOff>828675</xdr:colOff>
      <xdr:row>579</xdr:row>
      <xdr:rowOff>342902</xdr:rowOff>
    </xdr:to>
    <xdr:pic>
      <xdr:nvPicPr>
        <xdr:cNvPr id="1102" name="Grafik 148" descr="img-th-eol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6200" y="89544525"/>
          <a:ext cx="7524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580</xdr:row>
      <xdr:rowOff>38100</xdr:rowOff>
    </xdr:from>
    <xdr:to>
      <xdr:col>0</xdr:col>
      <xdr:colOff>904875</xdr:colOff>
      <xdr:row>583</xdr:row>
      <xdr:rowOff>161924</xdr:rowOff>
    </xdr:to>
    <xdr:pic>
      <xdr:nvPicPr>
        <xdr:cNvPr id="1103" name="Grafik 149" descr="img-th-eos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8100" y="90382725"/>
          <a:ext cx="866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591</xdr:row>
      <xdr:rowOff>114300</xdr:rowOff>
    </xdr:from>
    <xdr:to>
      <xdr:col>0</xdr:col>
      <xdr:colOff>857250</xdr:colOff>
      <xdr:row>596</xdr:row>
      <xdr:rowOff>9523</xdr:rowOff>
    </xdr:to>
    <xdr:pic>
      <xdr:nvPicPr>
        <xdr:cNvPr id="1104" name="Grafik 150" descr="img-th-ifb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5725" y="91678125"/>
          <a:ext cx="77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603</xdr:row>
      <xdr:rowOff>133350</xdr:rowOff>
    </xdr:from>
    <xdr:to>
      <xdr:col>0</xdr:col>
      <xdr:colOff>857250</xdr:colOff>
      <xdr:row>608</xdr:row>
      <xdr:rowOff>28575</xdr:rowOff>
    </xdr:to>
    <xdr:pic>
      <xdr:nvPicPr>
        <xdr:cNvPr id="1105" name="Grafik 152" descr="img-th-ifs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93030675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659</xdr:row>
      <xdr:rowOff>104775</xdr:rowOff>
    </xdr:from>
    <xdr:to>
      <xdr:col>0</xdr:col>
      <xdr:colOff>857250</xdr:colOff>
      <xdr:row>665</xdr:row>
      <xdr:rowOff>28576</xdr:rowOff>
    </xdr:to>
    <xdr:pic>
      <xdr:nvPicPr>
        <xdr:cNvPr id="1106" name="Grafik 153" descr="img-th-itb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5725" y="99479100"/>
          <a:ext cx="7715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687</xdr:row>
      <xdr:rowOff>142875</xdr:rowOff>
    </xdr:from>
    <xdr:to>
      <xdr:col>0</xdr:col>
      <xdr:colOff>857250</xdr:colOff>
      <xdr:row>693</xdr:row>
      <xdr:rowOff>57154</xdr:rowOff>
    </xdr:to>
    <xdr:pic>
      <xdr:nvPicPr>
        <xdr:cNvPr id="1107" name="Grafik 154" descr="img-th-its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" y="103431975"/>
          <a:ext cx="771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708</xdr:row>
      <xdr:rowOff>114300</xdr:rowOff>
    </xdr:from>
    <xdr:to>
      <xdr:col>0</xdr:col>
      <xdr:colOff>847725</xdr:colOff>
      <xdr:row>714</xdr:row>
      <xdr:rowOff>28578</xdr:rowOff>
    </xdr:to>
    <xdr:pic>
      <xdr:nvPicPr>
        <xdr:cNvPr id="1108" name="Grafik 155" descr="img-th-itt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85725" y="106222800"/>
          <a:ext cx="762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949</xdr:row>
      <xdr:rowOff>66675</xdr:rowOff>
    </xdr:from>
    <xdr:to>
      <xdr:col>0</xdr:col>
      <xdr:colOff>857250</xdr:colOff>
      <xdr:row>959</xdr:row>
      <xdr:rowOff>47624</xdr:rowOff>
    </xdr:to>
    <xdr:pic>
      <xdr:nvPicPr>
        <xdr:cNvPr id="1109" name="Grafik 157" descr="img-th-sfb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0" y="159458025"/>
          <a:ext cx="7620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746</xdr:row>
      <xdr:rowOff>47625</xdr:rowOff>
    </xdr:from>
    <xdr:to>
      <xdr:col>0</xdr:col>
      <xdr:colOff>847725</xdr:colOff>
      <xdr:row>750</xdr:row>
      <xdr:rowOff>84313</xdr:rowOff>
    </xdr:to>
    <xdr:pic>
      <xdr:nvPicPr>
        <xdr:cNvPr id="1110" name="Grafik 159" descr="img-th-bobp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5725" y="111318675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761</xdr:row>
      <xdr:rowOff>9525</xdr:rowOff>
    </xdr:from>
    <xdr:to>
      <xdr:col>0</xdr:col>
      <xdr:colOff>857250</xdr:colOff>
      <xdr:row>762</xdr:row>
      <xdr:rowOff>276225</xdr:rowOff>
    </xdr:to>
    <xdr:pic>
      <xdr:nvPicPr>
        <xdr:cNvPr id="1115" name="Grafik 166" descr="img-th-uob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6200" y="121243725"/>
          <a:ext cx="781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772</xdr:row>
      <xdr:rowOff>47625</xdr:rowOff>
    </xdr:from>
    <xdr:to>
      <xdr:col>0</xdr:col>
      <xdr:colOff>847725</xdr:colOff>
      <xdr:row>772</xdr:row>
      <xdr:rowOff>857250</xdr:rowOff>
    </xdr:to>
    <xdr:pic>
      <xdr:nvPicPr>
        <xdr:cNvPr id="1119" name="Grafik 174" descr="img-th-vhm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5725" y="126625350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36689</xdr:colOff>
      <xdr:row>787</xdr:row>
      <xdr:rowOff>126999</xdr:rowOff>
    </xdr:from>
    <xdr:to>
      <xdr:col>0</xdr:col>
      <xdr:colOff>922514</xdr:colOff>
      <xdr:row>791</xdr:row>
      <xdr:rowOff>33515</xdr:rowOff>
    </xdr:to>
    <xdr:pic>
      <xdr:nvPicPr>
        <xdr:cNvPr id="1120" name="Grafik 176" descr="img-th-ccs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6689" y="137366374"/>
          <a:ext cx="885825" cy="470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795</xdr:row>
      <xdr:rowOff>47625</xdr:rowOff>
    </xdr:from>
    <xdr:to>
      <xdr:col>0</xdr:col>
      <xdr:colOff>895350</xdr:colOff>
      <xdr:row>799</xdr:row>
      <xdr:rowOff>66673</xdr:rowOff>
    </xdr:to>
    <xdr:pic>
      <xdr:nvPicPr>
        <xdr:cNvPr id="1121" name="Grafik 177" descr="img-th-cdee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8100" y="130778250"/>
          <a:ext cx="857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805</xdr:row>
      <xdr:rowOff>17638</xdr:rowOff>
    </xdr:from>
    <xdr:to>
      <xdr:col>0</xdr:col>
      <xdr:colOff>857250</xdr:colOff>
      <xdr:row>810</xdr:row>
      <xdr:rowOff>9878</xdr:rowOff>
    </xdr:to>
    <xdr:pic>
      <xdr:nvPicPr>
        <xdr:cNvPr id="1122" name="Grafik 178" descr="img-th-cde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85725" y="135140346"/>
          <a:ext cx="771525" cy="697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757</xdr:row>
      <xdr:rowOff>28575</xdr:rowOff>
    </xdr:from>
    <xdr:to>
      <xdr:col>0</xdr:col>
      <xdr:colOff>866775</xdr:colOff>
      <xdr:row>758</xdr:row>
      <xdr:rowOff>314323</xdr:rowOff>
    </xdr:to>
    <xdr:pic>
      <xdr:nvPicPr>
        <xdr:cNvPr id="1123" name="Grafik 127" descr="img-th-ufb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0" y="119853075"/>
          <a:ext cx="7715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759</xdr:row>
      <xdr:rowOff>19050</xdr:rowOff>
    </xdr:from>
    <xdr:to>
      <xdr:col>0</xdr:col>
      <xdr:colOff>838200</xdr:colOff>
      <xdr:row>760</xdr:row>
      <xdr:rowOff>266698</xdr:rowOff>
    </xdr:to>
    <xdr:pic>
      <xdr:nvPicPr>
        <xdr:cNvPr id="1124" name="Grafik 128" descr="img-th-ufn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6200" y="127863600"/>
          <a:ext cx="762000" cy="542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1273</xdr:row>
      <xdr:rowOff>0</xdr:rowOff>
    </xdr:from>
    <xdr:to>
      <xdr:col>1</xdr:col>
      <xdr:colOff>19050</xdr:colOff>
      <xdr:row>1273</xdr:row>
      <xdr:rowOff>1</xdr:rowOff>
    </xdr:to>
    <xdr:pic>
      <xdr:nvPicPr>
        <xdr:cNvPr id="1125" name="Picture 1886" descr="CXP Zählwaage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09550" y="23753445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1273</xdr:row>
      <xdr:rowOff>0</xdr:rowOff>
    </xdr:from>
    <xdr:to>
      <xdr:col>1</xdr:col>
      <xdr:colOff>19050</xdr:colOff>
      <xdr:row>1273</xdr:row>
      <xdr:rowOff>1</xdr:rowOff>
    </xdr:to>
    <xdr:pic>
      <xdr:nvPicPr>
        <xdr:cNvPr id="1126" name="Picture 1886" descr="CXP Zählwaage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09550" y="237534450"/>
          <a:ext cx="762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813</xdr:row>
      <xdr:rowOff>98780</xdr:rowOff>
    </xdr:from>
    <xdr:to>
      <xdr:col>0</xdr:col>
      <xdr:colOff>866775</xdr:colOff>
      <xdr:row>818</xdr:row>
      <xdr:rowOff>79727</xdr:rowOff>
    </xdr:to>
    <xdr:pic>
      <xdr:nvPicPr>
        <xdr:cNvPr id="1130" name="Bild 136" descr="img-low-cds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0" y="136262183"/>
          <a:ext cx="771525" cy="686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89</xdr:row>
      <xdr:rowOff>47625</xdr:rowOff>
    </xdr:from>
    <xdr:to>
      <xdr:col>0</xdr:col>
      <xdr:colOff>800100</xdr:colOff>
      <xdr:row>92</xdr:row>
      <xdr:rowOff>133350</xdr:rowOff>
    </xdr:to>
    <xdr:pic>
      <xdr:nvPicPr>
        <xdr:cNvPr id="1131" name="Bild 137" descr="img-low-ems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14300" y="13506450"/>
          <a:ext cx="685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292</xdr:row>
      <xdr:rowOff>28575</xdr:rowOff>
    </xdr:from>
    <xdr:to>
      <xdr:col>0</xdr:col>
      <xdr:colOff>866775</xdr:colOff>
      <xdr:row>292</xdr:row>
      <xdr:rowOff>857250</xdr:rowOff>
    </xdr:to>
    <xdr:pic>
      <xdr:nvPicPr>
        <xdr:cNvPr id="1132" name="Bild 140" descr="img-low-tab-closed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6200" y="42471975"/>
          <a:ext cx="7905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1020</xdr:row>
      <xdr:rowOff>257175</xdr:rowOff>
    </xdr:from>
    <xdr:to>
      <xdr:col>0</xdr:col>
      <xdr:colOff>828675</xdr:colOff>
      <xdr:row>1022</xdr:row>
      <xdr:rowOff>409575</xdr:rowOff>
    </xdr:to>
    <xdr:pic>
      <xdr:nvPicPr>
        <xdr:cNvPr id="1135" name="Grafik 139" descr="img-th-hfb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6200" y="169792650"/>
          <a:ext cx="7524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1023</xdr:row>
      <xdr:rowOff>123825</xdr:rowOff>
    </xdr:from>
    <xdr:to>
      <xdr:col>0</xdr:col>
      <xdr:colOff>876300</xdr:colOff>
      <xdr:row>1026</xdr:row>
      <xdr:rowOff>371472</xdr:rowOff>
    </xdr:to>
    <xdr:pic>
      <xdr:nvPicPr>
        <xdr:cNvPr id="1136" name="Grafik 140" descr="img-th-hfm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14300" y="171831000"/>
          <a:ext cx="7620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489</xdr:row>
      <xdr:rowOff>0</xdr:rowOff>
    </xdr:from>
    <xdr:to>
      <xdr:col>0</xdr:col>
      <xdr:colOff>885825</xdr:colOff>
      <xdr:row>493</xdr:row>
      <xdr:rowOff>114296</xdr:rowOff>
    </xdr:to>
    <xdr:pic>
      <xdr:nvPicPr>
        <xdr:cNvPr id="1137" name="Grafik 132" descr="img-th-d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100" y="77057250"/>
          <a:ext cx="847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379</xdr:row>
      <xdr:rowOff>228600</xdr:rowOff>
    </xdr:from>
    <xdr:to>
      <xdr:col>0</xdr:col>
      <xdr:colOff>866775</xdr:colOff>
      <xdr:row>383</xdr:row>
      <xdr:rowOff>114303</xdr:rowOff>
    </xdr:to>
    <xdr:pic>
      <xdr:nvPicPr>
        <xdr:cNvPr id="1139" name="Grafik 139" descr="img-th-mls-a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775" y="57197625"/>
          <a:ext cx="762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1160</xdr:row>
      <xdr:rowOff>123825</xdr:rowOff>
    </xdr:from>
    <xdr:to>
      <xdr:col>0</xdr:col>
      <xdr:colOff>857250</xdr:colOff>
      <xdr:row>1164</xdr:row>
      <xdr:rowOff>38100</xdr:rowOff>
    </xdr:to>
    <xdr:pic>
      <xdr:nvPicPr>
        <xdr:cNvPr id="1141" name="Grafik 136" descr="img-th-kfp-ip65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0" y="218522550"/>
          <a:ext cx="762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1168</xdr:row>
      <xdr:rowOff>123825</xdr:rowOff>
    </xdr:from>
    <xdr:to>
      <xdr:col>0</xdr:col>
      <xdr:colOff>828675</xdr:colOff>
      <xdr:row>1172</xdr:row>
      <xdr:rowOff>47622</xdr:rowOff>
    </xdr:to>
    <xdr:pic>
      <xdr:nvPicPr>
        <xdr:cNvPr id="1142" name="Grafik 137" descr="img-th-ktp-v4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6675" y="219675075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1174</xdr:row>
      <xdr:rowOff>28575</xdr:rowOff>
    </xdr:from>
    <xdr:to>
      <xdr:col>0</xdr:col>
      <xdr:colOff>847725</xdr:colOff>
      <xdr:row>1177</xdr:row>
      <xdr:rowOff>114297</xdr:rowOff>
    </xdr:to>
    <xdr:pic>
      <xdr:nvPicPr>
        <xdr:cNvPr id="1143" name="Grafik 138" descr="img-th-kfu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5725" y="220446600"/>
          <a:ext cx="762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1179</xdr:row>
      <xdr:rowOff>9525</xdr:rowOff>
    </xdr:from>
    <xdr:to>
      <xdr:col>0</xdr:col>
      <xdr:colOff>876300</xdr:colOff>
      <xdr:row>1182</xdr:row>
      <xdr:rowOff>19048</xdr:rowOff>
    </xdr:to>
    <xdr:pic>
      <xdr:nvPicPr>
        <xdr:cNvPr id="1144" name="Grafik 139" descr="img-th-kfp-ip6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14300" y="221151450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1186</xdr:row>
      <xdr:rowOff>19050</xdr:rowOff>
    </xdr:from>
    <xdr:to>
      <xdr:col>0</xdr:col>
      <xdr:colOff>847725</xdr:colOff>
      <xdr:row>1186</xdr:row>
      <xdr:rowOff>609600</xdr:rowOff>
    </xdr:to>
    <xdr:pic>
      <xdr:nvPicPr>
        <xdr:cNvPr id="1145" name="Grafik 140" descr="img-th-kfs-t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5725" y="222065850"/>
          <a:ext cx="762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1188</xdr:row>
      <xdr:rowOff>28575</xdr:rowOff>
    </xdr:from>
    <xdr:to>
      <xdr:col>0</xdr:col>
      <xdr:colOff>847725</xdr:colOff>
      <xdr:row>1188</xdr:row>
      <xdr:rowOff>533400</xdr:rowOff>
    </xdr:to>
    <xdr:pic>
      <xdr:nvPicPr>
        <xdr:cNvPr id="1146" name="Grafik 142" descr="img-th-kfn-tm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5725" y="223380300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1189</xdr:row>
      <xdr:rowOff>19050</xdr:rowOff>
    </xdr:from>
    <xdr:to>
      <xdr:col>0</xdr:col>
      <xdr:colOff>857250</xdr:colOff>
      <xdr:row>1191</xdr:row>
      <xdr:rowOff>247647</xdr:rowOff>
    </xdr:to>
    <xdr:pic>
      <xdr:nvPicPr>
        <xdr:cNvPr id="1147" name="Grafik 143" descr="img-th-kmb-tm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0" y="223942275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1192</xdr:row>
      <xdr:rowOff>19050</xdr:rowOff>
    </xdr:from>
    <xdr:to>
      <xdr:col>0</xdr:col>
      <xdr:colOff>857250</xdr:colOff>
      <xdr:row>1194</xdr:row>
      <xdr:rowOff>266695</xdr:rowOff>
    </xdr:to>
    <xdr:pic>
      <xdr:nvPicPr>
        <xdr:cNvPr id="1148" name="Grafik 144" descr="img-th-kme-tm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0" y="224599500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1195</xdr:row>
      <xdr:rowOff>19050</xdr:rowOff>
    </xdr:from>
    <xdr:to>
      <xdr:col>0</xdr:col>
      <xdr:colOff>857250</xdr:colOff>
      <xdr:row>1199</xdr:row>
      <xdr:rowOff>114301</xdr:rowOff>
    </xdr:to>
    <xdr:pic>
      <xdr:nvPicPr>
        <xdr:cNvPr id="1149" name="Grafik 145" descr="img-th-kmn-tm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0" y="225275775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1200</xdr:row>
      <xdr:rowOff>38100</xdr:rowOff>
    </xdr:from>
    <xdr:to>
      <xdr:col>0</xdr:col>
      <xdr:colOff>857250</xdr:colOff>
      <xdr:row>1202</xdr:row>
      <xdr:rowOff>257177</xdr:rowOff>
    </xdr:to>
    <xdr:pic>
      <xdr:nvPicPr>
        <xdr:cNvPr id="1150" name="Grafik 146" descr="img-th-kms-tm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0" y="225952050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1203</xdr:row>
      <xdr:rowOff>19050</xdr:rowOff>
    </xdr:from>
    <xdr:to>
      <xdr:col>0</xdr:col>
      <xdr:colOff>847725</xdr:colOff>
      <xdr:row>1203</xdr:row>
      <xdr:rowOff>600075</xdr:rowOff>
    </xdr:to>
    <xdr:pic>
      <xdr:nvPicPr>
        <xdr:cNvPr id="1151" name="Grafik 147" descr="img-th-kmt-tm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5725" y="226609275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1204</xdr:row>
      <xdr:rowOff>28575</xdr:rowOff>
    </xdr:from>
    <xdr:to>
      <xdr:col>0</xdr:col>
      <xdr:colOff>857250</xdr:colOff>
      <xdr:row>1204</xdr:row>
      <xdr:rowOff>400050</xdr:rowOff>
    </xdr:to>
    <xdr:pic>
      <xdr:nvPicPr>
        <xdr:cNvPr id="1152" name="Grafik 148" descr="img-th-kff-t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0" y="22726650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768</xdr:row>
      <xdr:rowOff>28575</xdr:rowOff>
    </xdr:from>
    <xdr:to>
      <xdr:col>0</xdr:col>
      <xdr:colOff>866775</xdr:colOff>
      <xdr:row>770</xdr:row>
      <xdr:rowOff>389111</xdr:rowOff>
    </xdr:to>
    <xdr:pic>
      <xdr:nvPicPr>
        <xdr:cNvPr id="1153" name="Grafik 152" descr="img-th-vhb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775" y="12486322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773</xdr:row>
      <xdr:rowOff>19050</xdr:rowOff>
    </xdr:from>
    <xdr:to>
      <xdr:col>0</xdr:col>
      <xdr:colOff>876300</xdr:colOff>
      <xdr:row>775</xdr:row>
      <xdr:rowOff>427216</xdr:rowOff>
    </xdr:to>
    <xdr:pic>
      <xdr:nvPicPr>
        <xdr:cNvPr id="1154" name="Grafik 153" descr="img-th-vhs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6675" y="127501650"/>
          <a:ext cx="8096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776</xdr:row>
      <xdr:rowOff>19050</xdr:rowOff>
    </xdr:from>
    <xdr:to>
      <xdr:col>0</xdr:col>
      <xdr:colOff>866775</xdr:colOff>
      <xdr:row>778</xdr:row>
      <xdr:rowOff>370064</xdr:rowOff>
    </xdr:to>
    <xdr:pic>
      <xdr:nvPicPr>
        <xdr:cNvPr id="1155" name="Grafik 154" descr="img-th-vht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775" y="128425575"/>
          <a:ext cx="7620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88066</xdr:colOff>
      <xdr:row>81</xdr:row>
      <xdr:rowOff>37399</xdr:rowOff>
    </xdr:from>
    <xdr:to>
      <xdr:col>0</xdr:col>
      <xdr:colOff>850066</xdr:colOff>
      <xdr:row>87</xdr:row>
      <xdr:rowOff>117480</xdr:rowOff>
    </xdr:to>
    <xdr:pic>
      <xdr:nvPicPr>
        <xdr:cNvPr id="1156" name="Grafik 156" descr="img-th-emb-v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 bwMode="auto">
        <a:xfrm>
          <a:off x="88066" y="12040663"/>
          <a:ext cx="7620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114555</xdr:colOff>
      <xdr:row>254</xdr:row>
      <xdr:rowOff>47625</xdr:rowOff>
    </xdr:from>
    <xdr:to>
      <xdr:col>0</xdr:col>
      <xdr:colOff>837945</xdr:colOff>
      <xdr:row>257</xdr:row>
      <xdr:rowOff>123827</xdr:rowOff>
    </xdr:to>
    <xdr:pic>
      <xdr:nvPicPr>
        <xdr:cNvPr id="1161" name="Grafik 167" descr="img-th-plt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 bwMode="auto">
        <a:xfrm>
          <a:off x="114555" y="35572347"/>
          <a:ext cx="723390" cy="658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94315</xdr:colOff>
      <xdr:row>969</xdr:row>
      <xdr:rowOff>38100</xdr:rowOff>
    </xdr:from>
    <xdr:to>
      <xdr:col>0</xdr:col>
      <xdr:colOff>839135</xdr:colOff>
      <xdr:row>971</xdr:row>
      <xdr:rowOff>190503</xdr:rowOff>
    </xdr:to>
    <xdr:pic>
      <xdr:nvPicPr>
        <xdr:cNvPr id="1165" name="Grafik 175" descr="img-th-sfe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 bwMode="auto">
        <a:xfrm>
          <a:off x="94315" y="170809003"/>
          <a:ext cx="744820" cy="593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88870</xdr:colOff>
      <xdr:row>884</xdr:row>
      <xdr:rowOff>66675</xdr:rowOff>
    </xdr:from>
    <xdr:to>
      <xdr:col>0</xdr:col>
      <xdr:colOff>844580</xdr:colOff>
      <xdr:row>886</xdr:row>
      <xdr:rowOff>200025</xdr:rowOff>
    </xdr:to>
    <xdr:pic>
      <xdr:nvPicPr>
        <xdr:cNvPr id="1166" name="Grafik 161" descr="img-th-rfb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 bwMode="auto">
        <a:xfrm>
          <a:off x="88870" y="152352022"/>
          <a:ext cx="755710" cy="62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152326</xdr:colOff>
      <xdr:row>900</xdr:row>
      <xdr:rowOff>38100</xdr:rowOff>
    </xdr:from>
    <xdr:to>
      <xdr:col>0</xdr:col>
      <xdr:colOff>895423</xdr:colOff>
      <xdr:row>902</xdr:row>
      <xdr:rowOff>304802</xdr:rowOff>
    </xdr:to>
    <xdr:pic>
      <xdr:nvPicPr>
        <xdr:cNvPr id="1167" name="Grafik 162" descr="img-th-rfs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 bwMode="auto">
        <a:xfrm>
          <a:off x="152326" y="154616503"/>
          <a:ext cx="743097" cy="1042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97769</xdr:colOff>
      <xdr:row>1152</xdr:row>
      <xdr:rowOff>19050</xdr:rowOff>
    </xdr:from>
    <xdr:to>
      <xdr:col>0</xdr:col>
      <xdr:colOff>854731</xdr:colOff>
      <xdr:row>1153</xdr:row>
      <xdr:rowOff>266704</xdr:rowOff>
    </xdr:to>
    <xdr:pic>
      <xdr:nvPicPr>
        <xdr:cNvPr id="1171" name="Grafik 177" descr="img-th-kfa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 bwMode="auto">
        <a:xfrm>
          <a:off x="97769" y="232446689"/>
          <a:ext cx="756962" cy="529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187</xdr:row>
      <xdr:rowOff>39757</xdr:rowOff>
    </xdr:from>
    <xdr:to>
      <xdr:col>0</xdr:col>
      <xdr:colOff>885825</xdr:colOff>
      <xdr:row>193</xdr:row>
      <xdr:rowOff>26088</xdr:rowOff>
    </xdr:to>
    <xdr:pic>
      <xdr:nvPicPr>
        <xdr:cNvPr id="1173" name="Grafik 180" descr="img-th-pf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6200" y="26726322"/>
          <a:ext cx="809625" cy="74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172</xdr:row>
      <xdr:rowOff>114300</xdr:rowOff>
    </xdr:from>
    <xdr:to>
      <xdr:col>0</xdr:col>
      <xdr:colOff>876300</xdr:colOff>
      <xdr:row>177</xdr:row>
      <xdr:rowOff>38101</xdr:rowOff>
    </xdr:to>
    <xdr:pic>
      <xdr:nvPicPr>
        <xdr:cNvPr id="1174" name="Grafik 181" descr="img-th-pes-pej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14300" y="2441257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216</xdr:row>
      <xdr:rowOff>38100</xdr:rowOff>
    </xdr:from>
    <xdr:to>
      <xdr:col>0</xdr:col>
      <xdr:colOff>857250</xdr:colOff>
      <xdr:row>219</xdr:row>
      <xdr:rowOff>180975</xdr:rowOff>
    </xdr:to>
    <xdr:pic>
      <xdr:nvPicPr>
        <xdr:cNvPr id="1175" name="Grafik 183" descr="img-th-ple-n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0" y="30060900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453</xdr:row>
      <xdr:rowOff>9525</xdr:rowOff>
    </xdr:from>
    <xdr:to>
      <xdr:col>0</xdr:col>
      <xdr:colOff>847725</xdr:colOff>
      <xdr:row>457</xdr:row>
      <xdr:rowOff>76199</xdr:rowOff>
    </xdr:to>
    <xdr:pic>
      <xdr:nvPicPr>
        <xdr:cNvPr id="1176" name="Grafik 184" descr="img-th-fkt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5725" y="70018275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435</xdr:row>
      <xdr:rowOff>9525</xdr:rowOff>
    </xdr:from>
    <xdr:to>
      <xdr:col>0</xdr:col>
      <xdr:colOff>876300</xdr:colOff>
      <xdr:row>440</xdr:row>
      <xdr:rowOff>19046</xdr:rowOff>
    </xdr:to>
    <xdr:pic>
      <xdr:nvPicPr>
        <xdr:cNvPr id="1177" name="Grafik 185" descr="img-th-fkb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14300" y="67494150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424</xdr:row>
      <xdr:rowOff>133350</xdr:rowOff>
    </xdr:from>
    <xdr:to>
      <xdr:col>0</xdr:col>
      <xdr:colOff>847725</xdr:colOff>
      <xdr:row>429</xdr:row>
      <xdr:rowOff>47625</xdr:rowOff>
    </xdr:to>
    <xdr:pic>
      <xdr:nvPicPr>
        <xdr:cNvPr id="1178" name="Grafik 186" descr="img-th-fkb-a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85725" y="66036825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911</xdr:row>
      <xdr:rowOff>95250</xdr:rowOff>
    </xdr:from>
    <xdr:to>
      <xdr:col>0</xdr:col>
      <xdr:colOff>857250</xdr:colOff>
      <xdr:row>916</xdr:row>
      <xdr:rowOff>133354</xdr:rowOff>
    </xdr:to>
    <xdr:pic>
      <xdr:nvPicPr>
        <xdr:cNvPr id="1179" name="Grafik 187" descr="img-th-ffn-n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0" y="14976157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622</xdr:row>
      <xdr:rowOff>57150</xdr:rowOff>
    </xdr:from>
    <xdr:to>
      <xdr:col>0</xdr:col>
      <xdr:colOff>847725</xdr:colOff>
      <xdr:row>626</xdr:row>
      <xdr:rowOff>133353</xdr:rowOff>
    </xdr:to>
    <xdr:pic>
      <xdr:nvPicPr>
        <xdr:cNvPr id="1180" name="Grafik 188" descr="img-th-ikt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5725" y="95002350"/>
          <a:ext cx="762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771</xdr:row>
      <xdr:rowOff>19050</xdr:rowOff>
    </xdr:from>
    <xdr:to>
      <xdr:col>0</xdr:col>
      <xdr:colOff>857250</xdr:colOff>
      <xdr:row>771</xdr:row>
      <xdr:rowOff>790575</xdr:rowOff>
    </xdr:to>
    <xdr:pic>
      <xdr:nvPicPr>
        <xdr:cNvPr id="1181" name="Grafik 168" descr="img-th-vhe-n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0" y="125777625"/>
          <a:ext cx="762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845</xdr:row>
      <xdr:rowOff>66675</xdr:rowOff>
    </xdr:from>
    <xdr:to>
      <xdr:col>0</xdr:col>
      <xdr:colOff>847725</xdr:colOff>
      <xdr:row>851</xdr:row>
      <xdr:rowOff>1</xdr:rowOff>
    </xdr:to>
    <xdr:pic>
      <xdr:nvPicPr>
        <xdr:cNvPr id="1182" name="Grafik 171" descr="img-th-cpb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5725" y="137455275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889</xdr:row>
      <xdr:rowOff>133350</xdr:rowOff>
    </xdr:from>
    <xdr:to>
      <xdr:col>0</xdr:col>
      <xdr:colOff>876300</xdr:colOff>
      <xdr:row>894</xdr:row>
      <xdr:rowOff>114296</xdr:rowOff>
    </xdr:to>
    <xdr:pic>
      <xdr:nvPicPr>
        <xdr:cNvPr id="1183" name="Grafik 176" descr="img-th-rpb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14300" y="145103850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940</xdr:row>
      <xdr:rowOff>0</xdr:rowOff>
    </xdr:from>
    <xdr:to>
      <xdr:col>0</xdr:col>
      <xdr:colOff>838200</xdr:colOff>
      <xdr:row>944</xdr:row>
      <xdr:rowOff>68441</xdr:rowOff>
    </xdr:to>
    <xdr:pic>
      <xdr:nvPicPr>
        <xdr:cNvPr id="1184" name="Grafik 178" descr="img-th-nde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6200" y="154705050"/>
          <a:ext cx="7620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1064</xdr:row>
      <xdr:rowOff>26457</xdr:rowOff>
    </xdr:from>
    <xdr:to>
      <xdr:col>0</xdr:col>
      <xdr:colOff>857250</xdr:colOff>
      <xdr:row>1065</xdr:row>
      <xdr:rowOff>340428</xdr:rowOff>
    </xdr:to>
    <xdr:pic>
      <xdr:nvPicPr>
        <xdr:cNvPr id="1185" name="Grafik 182" descr="img-th-mpp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0" y="196929374"/>
          <a:ext cx="762000" cy="719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1187</xdr:row>
      <xdr:rowOff>66675</xdr:rowOff>
    </xdr:from>
    <xdr:to>
      <xdr:col>0</xdr:col>
      <xdr:colOff>857250</xdr:colOff>
      <xdr:row>1187</xdr:row>
      <xdr:rowOff>581025</xdr:rowOff>
    </xdr:to>
    <xdr:pic>
      <xdr:nvPicPr>
        <xdr:cNvPr id="1186" name="Grafik 189" descr="img-th-kfb-tm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0" y="222770700"/>
          <a:ext cx="762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724</xdr:row>
      <xdr:rowOff>104775</xdr:rowOff>
    </xdr:from>
    <xdr:to>
      <xdr:col>0</xdr:col>
      <xdr:colOff>847725</xdr:colOff>
      <xdr:row>728</xdr:row>
      <xdr:rowOff>9522</xdr:rowOff>
    </xdr:to>
    <xdr:pic>
      <xdr:nvPicPr>
        <xdr:cNvPr id="1187" name="Grafik 190" descr="img-th-bfb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5725" y="115613039"/>
          <a:ext cx="762000" cy="469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737</xdr:row>
      <xdr:rowOff>19050</xdr:rowOff>
    </xdr:from>
    <xdr:to>
      <xdr:col>0</xdr:col>
      <xdr:colOff>847725</xdr:colOff>
      <xdr:row>741</xdr:row>
      <xdr:rowOff>95246</xdr:rowOff>
    </xdr:to>
    <xdr:pic>
      <xdr:nvPicPr>
        <xdr:cNvPr id="1188" name="Grafik 191" descr="img-th-bfs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85725" y="1100994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395</xdr:row>
      <xdr:rowOff>38100</xdr:rowOff>
    </xdr:from>
    <xdr:to>
      <xdr:col>0</xdr:col>
      <xdr:colOff>876300</xdr:colOff>
      <xdr:row>397</xdr:row>
      <xdr:rowOff>190498</xdr:rowOff>
    </xdr:to>
    <xdr:pic>
      <xdr:nvPicPr>
        <xdr:cNvPr id="1189" name="Grafik 144" descr="img-th-ecb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4300" y="61245750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389</xdr:row>
      <xdr:rowOff>9525</xdr:rowOff>
    </xdr:from>
    <xdr:to>
      <xdr:col>0</xdr:col>
      <xdr:colOff>885825</xdr:colOff>
      <xdr:row>391</xdr:row>
      <xdr:rowOff>180975</xdr:rowOff>
    </xdr:to>
    <xdr:pic>
      <xdr:nvPicPr>
        <xdr:cNvPr id="1190" name="Grafik 145" descr="img-th-ece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3825" y="59959875"/>
          <a:ext cx="762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1103</xdr:row>
      <xdr:rowOff>57856</xdr:rowOff>
    </xdr:from>
    <xdr:to>
      <xdr:col>0</xdr:col>
      <xdr:colOff>847725</xdr:colOff>
      <xdr:row>1105</xdr:row>
      <xdr:rowOff>204963</xdr:rowOff>
    </xdr:to>
    <xdr:pic>
      <xdr:nvPicPr>
        <xdr:cNvPr id="1194" name="Grafik 133" descr="img-th-map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5725" y="197948550"/>
          <a:ext cx="762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97012</xdr:colOff>
      <xdr:row>161</xdr:row>
      <xdr:rowOff>97013</xdr:rowOff>
    </xdr:from>
    <xdr:to>
      <xdr:col>0</xdr:col>
      <xdr:colOff>859012</xdr:colOff>
      <xdr:row>166</xdr:row>
      <xdr:rowOff>74082</xdr:rowOff>
    </xdr:to>
    <xdr:pic>
      <xdr:nvPicPr>
        <xdr:cNvPr id="175" name="Grafik 174" descr="img-th-pcd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97012" y="2322159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97013</xdr:colOff>
      <xdr:row>310</xdr:row>
      <xdr:rowOff>97013</xdr:rowOff>
    </xdr:from>
    <xdr:to>
      <xdr:col>0</xdr:col>
      <xdr:colOff>859013</xdr:colOff>
      <xdr:row>318</xdr:row>
      <xdr:rowOff>17990</xdr:rowOff>
    </xdr:to>
    <xdr:pic>
      <xdr:nvPicPr>
        <xdr:cNvPr id="177" name="Grafik 176" descr="img-th-abs-n-abj-n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97013" y="48533402"/>
          <a:ext cx="7620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97014</xdr:colOff>
      <xdr:row>373</xdr:row>
      <xdr:rowOff>44099</xdr:rowOff>
    </xdr:from>
    <xdr:to>
      <xdr:col>0</xdr:col>
      <xdr:colOff>859014</xdr:colOff>
      <xdr:row>373</xdr:row>
      <xdr:rowOff>634649</xdr:rowOff>
    </xdr:to>
    <xdr:pic>
      <xdr:nvPicPr>
        <xdr:cNvPr id="179" name="Grafik 178" descr="img-th-dlt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97014" y="58358266"/>
          <a:ext cx="76200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97014</xdr:colOff>
      <xdr:row>986</xdr:row>
      <xdr:rowOff>61735</xdr:rowOff>
    </xdr:from>
    <xdr:to>
      <xdr:col>0</xdr:col>
      <xdr:colOff>859014</xdr:colOff>
      <xdr:row>989</xdr:row>
      <xdr:rowOff>134761</xdr:rowOff>
    </xdr:to>
    <xdr:pic>
      <xdr:nvPicPr>
        <xdr:cNvPr id="181" name="Grafik 180" descr="img-ht-wtb-n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97014" y="165108818"/>
          <a:ext cx="7620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132292</xdr:colOff>
      <xdr:row>919</xdr:row>
      <xdr:rowOff>70555</xdr:rowOff>
    </xdr:from>
    <xdr:to>
      <xdr:col>0</xdr:col>
      <xdr:colOff>894292</xdr:colOff>
      <xdr:row>924</xdr:row>
      <xdr:rowOff>41276</xdr:rowOff>
    </xdr:to>
    <xdr:pic>
      <xdr:nvPicPr>
        <xdr:cNvPr id="182" name="Grafik 181" descr="img-th-fob-120x150mm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32292" y="152655763"/>
          <a:ext cx="76200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97083</xdr:colOff>
      <xdr:row>925</xdr:row>
      <xdr:rowOff>8885</xdr:rowOff>
    </xdr:from>
    <xdr:to>
      <xdr:col>0</xdr:col>
      <xdr:colOff>859083</xdr:colOff>
      <xdr:row>931</xdr:row>
      <xdr:rowOff>21232</xdr:rowOff>
    </xdr:to>
    <xdr:pic>
      <xdr:nvPicPr>
        <xdr:cNvPr id="183" name="Grafik 182" descr="img-th-fob-180x170mm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97083" y="15344076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79514</xdr:colOff>
      <xdr:row>931</xdr:row>
      <xdr:rowOff>132430</xdr:rowOff>
    </xdr:from>
    <xdr:to>
      <xdr:col>0</xdr:col>
      <xdr:colOff>841514</xdr:colOff>
      <xdr:row>937</xdr:row>
      <xdr:rowOff>125726</xdr:rowOff>
    </xdr:to>
    <xdr:pic>
      <xdr:nvPicPr>
        <xdr:cNvPr id="184" name="Grafik 183" descr="img-th-fob-215x215mm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9514" y="154313958"/>
          <a:ext cx="7620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105835</xdr:colOff>
      <xdr:row>961</xdr:row>
      <xdr:rowOff>132300</xdr:rowOff>
    </xdr:from>
    <xdr:to>
      <xdr:col>0</xdr:col>
      <xdr:colOff>867835</xdr:colOff>
      <xdr:row>967</xdr:row>
      <xdr:rowOff>20822</xdr:rowOff>
    </xdr:to>
    <xdr:pic>
      <xdr:nvPicPr>
        <xdr:cNvPr id="187" name="Grafik 186" descr="img-th-sfb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5835" y="163195008"/>
          <a:ext cx="76200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79374</xdr:colOff>
      <xdr:row>820</xdr:row>
      <xdr:rowOff>97014</xdr:rowOff>
    </xdr:from>
    <xdr:to>
      <xdr:col>0</xdr:col>
      <xdr:colOff>841374</xdr:colOff>
      <xdr:row>822</xdr:row>
      <xdr:rowOff>193676</xdr:rowOff>
    </xdr:to>
    <xdr:pic>
      <xdr:nvPicPr>
        <xdr:cNvPr id="188" name="Grafik 187" descr="img-th-cfs-201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79374" y="139858750"/>
          <a:ext cx="76200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118987</xdr:colOff>
      <xdr:row>611</xdr:row>
      <xdr:rowOff>115711</xdr:rowOff>
    </xdr:from>
    <xdr:to>
      <xdr:col>0</xdr:col>
      <xdr:colOff>836337</xdr:colOff>
      <xdr:row>614</xdr:row>
      <xdr:rowOff>107949</xdr:rowOff>
    </xdr:to>
    <xdr:pic>
      <xdr:nvPicPr>
        <xdr:cNvPr id="189" name="Grafik 152" descr="img-th-ifs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 bwMode="auto">
        <a:xfrm>
          <a:off x="118987" y="96270586"/>
          <a:ext cx="717350" cy="592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79376</xdr:colOff>
      <xdr:row>641</xdr:row>
      <xdr:rowOff>79375</xdr:rowOff>
    </xdr:from>
    <xdr:to>
      <xdr:col>0</xdr:col>
      <xdr:colOff>841376</xdr:colOff>
      <xdr:row>644</xdr:row>
      <xdr:rowOff>150989</xdr:rowOff>
    </xdr:to>
    <xdr:pic>
      <xdr:nvPicPr>
        <xdr:cNvPr id="191" name="Grafik 190" descr="img-th-ils-ilj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79376" y="101467708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114653</xdr:colOff>
      <xdr:row>730</xdr:row>
      <xdr:rowOff>13404</xdr:rowOff>
    </xdr:from>
    <xdr:to>
      <xdr:col>0</xdr:col>
      <xdr:colOff>876653</xdr:colOff>
      <xdr:row>730</xdr:row>
      <xdr:rowOff>619475</xdr:rowOff>
    </xdr:to>
    <xdr:pic>
      <xdr:nvPicPr>
        <xdr:cNvPr id="192" name="Grafik 191" descr="img-th-bfn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14653" y="115037304"/>
          <a:ext cx="762000" cy="606071"/>
        </a:xfrm>
        <a:prstGeom prst="rect">
          <a:avLst/>
        </a:prstGeom>
      </xdr:spPr>
    </xdr:pic>
    <xdr:clientData/>
  </xdr:twoCellAnchor>
  <xdr:twoCellAnchor editAs="oneCell">
    <xdr:from>
      <xdr:col>0</xdr:col>
      <xdr:colOff>123472</xdr:colOff>
      <xdr:row>732</xdr:row>
      <xdr:rowOff>24695</xdr:rowOff>
    </xdr:from>
    <xdr:to>
      <xdr:col>0</xdr:col>
      <xdr:colOff>885472</xdr:colOff>
      <xdr:row>732</xdr:row>
      <xdr:rowOff>367595</xdr:rowOff>
    </xdr:to>
    <xdr:pic>
      <xdr:nvPicPr>
        <xdr:cNvPr id="193" name="Grafik 192" descr="img-th-bfn-a0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23472" y="115724870"/>
          <a:ext cx="76200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114653</xdr:colOff>
      <xdr:row>733</xdr:row>
      <xdr:rowOff>32103</xdr:rowOff>
    </xdr:from>
    <xdr:to>
      <xdr:col>0</xdr:col>
      <xdr:colOff>876653</xdr:colOff>
      <xdr:row>733</xdr:row>
      <xdr:rowOff>317853</xdr:rowOff>
    </xdr:to>
    <xdr:pic>
      <xdr:nvPicPr>
        <xdr:cNvPr id="195" name="Grafik 194" descr="img-th-bfn-a0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14653" y="116132328"/>
          <a:ext cx="76200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194028</xdr:colOff>
      <xdr:row>823</xdr:row>
      <xdr:rowOff>149931</xdr:rowOff>
    </xdr:from>
    <xdr:to>
      <xdr:col>0</xdr:col>
      <xdr:colOff>654915</xdr:colOff>
      <xdr:row>827</xdr:row>
      <xdr:rowOff>185207</xdr:rowOff>
    </xdr:to>
    <xdr:pic>
      <xdr:nvPicPr>
        <xdr:cNvPr id="196" name="Grafik 195" descr="img-th-cfs-a03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94028" y="140652500"/>
          <a:ext cx="46088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88196</xdr:colOff>
      <xdr:row>1050</xdr:row>
      <xdr:rowOff>52916</xdr:rowOff>
    </xdr:from>
    <xdr:to>
      <xdr:col>0</xdr:col>
      <xdr:colOff>850196</xdr:colOff>
      <xdr:row>1051</xdr:row>
      <xdr:rowOff>246942</xdr:rowOff>
    </xdr:to>
    <xdr:pic>
      <xdr:nvPicPr>
        <xdr:cNvPr id="201" name="Grafik 200" descr="img-th-mbc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88196" y="188251041"/>
          <a:ext cx="762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284691</xdr:colOff>
      <xdr:row>1062</xdr:row>
      <xdr:rowOff>97375</xdr:rowOff>
    </xdr:from>
    <xdr:to>
      <xdr:col>0</xdr:col>
      <xdr:colOff>812914</xdr:colOff>
      <xdr:row>1062</xdr:row>
      <xdr:rowOff>1332096</xdr:rowOff>
    </xdr:to>
    <xdr:pic>
      <xdr:nvPicPr>
        <xdr:cNvPr id="203" name="Grafik 202" descr="img-th-mpe-pm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84691" y="175766950"/>
          <a:ext cx="528223" cy="12347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114653</xdr:colOff>
      <xdr:row>1060</xdr:row>
      <xdr:rowOff>44097</xdr:rowOff>
    </xdr:from>
    <xdr:to>
      <xdr:col>0</xdr:col>
      <xdr:colOff>876653</xdr:colOff>
      <xdr:row>1060</xdr:row>
      <xdr:rowOff>777522</xdr:rowOff>
    </xdr:to>
    <xdr:pic>
      <xdr:nvPicPr>
        <xdr:cNvPr id="206" name="Grafik 205" descr="img-th-mpc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4653" y="191549514"/>
          <a:ext cx="7620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114653</xdr:colOff>
      <xdr:row>1061</xdr:row>
      <xdr:rowOff>58384</xdr:rowOff>
    </xdr:from>
    <xdr:to>
      <xdr:col>0</xdr:col>
      <xdr:colOff>876653</xdr:colOff>
      <xdr:row>1061</xdr:row>
      <xdr:rowOff>763234</xdr:rowOff>
    </xdr:to>
    <xdr:pic>
      <xdr:nvPicPr>
        <xdr:cNvPr id="207" name="Grafik 206" descr="img-th-mpc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4653" y="192384009"/>
          <a:ext cx="7620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88194</xdr:colOff>
      <xdr:row>1091</xdr:row>
      <xdr:rowOff>97017</xdr:rowOff>
    </xdr:from>
    <xdr:to>
      <xdr:col>0</xdr:col>
      <xdr:colOff>850194</xdr:colOff>
      <xdr:row>1095</xdr:row>
      <xdr:rowOff>158401</xdr:rowOff>
    </xdr:to>
    <xdr:pic>
      <xdr:nvPicPr>
        <xdr:cNvPr id="208" name="Grafik 207" descr="img-th-mws-with-mws-a02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88194" y="206604309"/>
          <a:ext cx="7620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114653</xdr:colOff>
      <xdr:row>1098</xdr:row>
      <xdr:rowOff>79375</xdr:rowOff>
    </xdr:from>
    <xdr:to>
      <xdr:col>0</xdr:col>
      <xdr:colOff>876653</xdr:colOff>
      <xdr:row>1098</xdr:row>
      <xdr:rowOff>1003300</xdr:rowOff>
    </xdr:to>
    <xdr:pic>
      <xdr:nvPicPr>
        <xdr:cNvPr id="210" name="Grafik 209" descr="img-th-mcc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4653" y="209664653"/>
          <a:ext cx="76200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88196</xdr:colOff>
      <xdr:row>199</xdr:row>
      <xdr:rowOff>8819</xdr:rowOff>
    </xdr:from>
    <xdr:to>
      <xdr:col>0</xdr:col>
      <xdr:colOff>850196</xdr:colOff>
      <xdr:row>203</xdr:row>
      <xdr:rowOff>135818</xdr:rowOff>
    </xdr:to>
    <xdr:pic>
      <xdr:nvPicPr>
        <xdr:cNvPr id="211" name="Grafik 210" descr="img-th-pkp-160x200mm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88196" y="27410833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205</xdr:row>
      <xdr:rowOff>26460</xdr:rowOff>
    </xdr:from>
    <xdr:to>
      <xdr:col>0</xdr:col>
      <xdr:colOff>841375</xdr:colOff>
      <xdr:row>209</xdr:row>
      <xdr:rowOff>105835</xdr:rowOff>
    </xdr:to>
    <xdr:pic>
      <xdr:nvPicPr>
        <xdr:cNvPr id="212" name="Grafik 211" descr="img-th-pks-150x170mm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79375" y="28380974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97013</xdr:colOff>
      <xdr:row>210</xdr:row>
      <xdr:rowOff>88194</xdr:rowOff>
    </xdr:from>
    <xdr:to>
      <xdr:col>0</xdr:col>
      <xdr:colOff>859013</xdr:colOff>
      <xdr:row>215</xdr:row>
      <xdr:rowOff>46919</xdr:rowOff>
    </xdr:to>
    <xdr:pic>
      <xdr:nvPicPr>
        <xdr:cNvPr id="213" name="Grafik 212" descr="img-th-pkt-160x200mm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97013" y="29236458"/>
          <a:ext cx="7620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88194</xdr:colOff>
      <xdr:row>329</xdr:row>
      <xdr:rowOff>61736</xdr:rowOff>
    </xdr:from>
    <xdr:to>
      <xdr:col>0</xdr:col>
      <xdr:colOff>850194</xdr:colOff>
      <xdr:row>338</xdr:row>
      <xdr:rowOff>52563</xdr:rowOff>
    </xdr:to>
    <xdr:pic>
      <xdr:nvPicPr>
        <xdr:cNvPr id="214" name="Grafik 213" descr="img-th-acs-acj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88194" y="50897014"/>
          <a:ext cx="7620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361</xdr:row>
      <xdr:rowOff>44097</xdr:rowOff>
    </xdr:from>
    <xdr:to>
      <xdr:col>0</xdr:col>
      <xdr:colOff>841375</xdr:colOff>
      <xdr:row>362</xdr:row>
      <xdr:rowOff>499534</xdr:rowOff>
    </xdr:to>
    <xdr:pic>
      <xdr:nvPicPr>
        <xdr:cNvPr id="215" name="Grafik 214" descr="img-th-alt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79375" y="56250416"/>
          <a:ext cx="7620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97015</xdr:colOff>
      <xdr:row>365</xdr:row>
      <xdr:rowOff>141112</xdr:rowOff>
    </xdr:from>
    <xdr:to>
      <xdr:col>0</xdr:col>
      <xdr:colOff>859015</xdr:colOff>
      <xdr:row>369</xdr:row>
      <xdr:rowOff>48332</xdr:rowOff>
    </xdr:to>
    <xdr:pic>
      <xdr:nvPicPr>
        <xdr:cNvPr id="216" name="Grafik 215" descr="img-th-dbs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97015" y="58128959"/>
          <a:ext cx="7620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97014</xdr:colOff>
      <xdr:row>370</xdr:row>
      <xdr:rowOff>52917</xdr:rowOff>
    </xdr:from>
    <xdr:to>
      <xdr:col>0</xdr:col>
      <xdr:colOff>859014</xdr:colOff>
      <xdr:row>372</xdr:row>
      <xdr:rowOff>419100</xdr:rowOff>
    </xdr:to>
    <xdr:pic>
      <xdr:nvPicPr>
        <xdr:cNvPr id="217" name="Grafik 216" descr="img-th-dlb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97014" y="58587570"/>
          <a:ext cx="7620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88196</xdr:colOff>
      <xdr:row>584</xdr:row>
      <xdr:rowOff>61734</xdr:rowOff>
    </xdr:from>
    <xdr:to>
      <xdr:col>0</xdr:col>
      <xdr:colOff>850196</xdr:colOff>
      <xdr:row>587</xdr:row>
      <xdr:rowOff>146754</xdr:rowOff>
    </xdr:to>
    <xdr:pic>
      <xdr:nvPicPr>
        <xdr:cNvPr id="218" name="Grafik 217" descr="img-th-eos-f-with-radio-wave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196" y="95073609"/>
          <a:ext cx="76200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751</xdr:row>
      <xdr:rowOff>26457</xdr:rowOff>
    </xdr:from>
    <xdr:to>
      <xdr:col>0</xdr:col>
      <xdr:colOff>841375</xdr:colOff>
      <xdr:row>754</xdr:row>
      <xdr:rowOff>104772</xdr:rowOff>
    </xdr:to>
    <xdr:pic>
      <xdr:nvPicPr>
        <xdr:cNvPr id="219" name="Grafik 218" descr="img-th-nfb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9375" y="124054304"/>
          <a:ext cx="762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70557</xdr:colOff>
      <xdr:row>755</xdr:row>
      <xdr:rowOff>17639</xdr:rowOff>
    </xdr:from>
    <xdr:to>
      <xdr:col>0</xdr:col>
      <xdr:colOff>832557</xdr:colOff>
      <xdr:row>756</xdr:row>
      <xdr:rowOff>322087</xdr:rowOff>
    </xdr:to>
    <xdr:pic>
      <xdr:nvPicPr>
        <xdr:cNvPr id="220" name="Grafik 219" descr="img-th-ufa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0557" y="126232708"/>
          <a:ext cx="7620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70556</xdr:colOff>
      <xdr:row>765</xdr:row>
      <xdr:rowOff>17638</xdr:rowOff>
    </xdr:from>
    <xdr:to>
      <xdr:col>0</xdr:col>
      <xdr:colOff>832556</xdr:colOff>
      <xdr:row>767</xdr:row>
      <xdr:rowOff>370062</xdr:rowOff>
    </xdr:to>
    <xdr:pic>
      <xdr:nvPicPr>
        <xdr:cNvPr id="222" name="Grafik 221" descr="img-th-vfs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0556" y="132291666"/>
          <a:ext cx="7620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346</xdr:row>
      <xdr:rowOff>171450</xdr:rowOff>
    </xdr:from>
    <xdr:to>
      <xdr:col>0</xdr:col>
      <xdr:colOff>828675</xdr:colOff>
      <xdr:row>352</xdr:row>
      <xdr:rowOff>19049</xdr:rowOff>
    </xdr:to>
    <xdr:pic>
      <xdr:nvPicPr>
        <xdr:cNvPr id="185" name="Grafik 184" descr="img-th-aes-n-aej-n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66675" y="53216175"/>
          <a:ext cx="7620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92654</xdr:colOff>
      <xdr:row>1154</xdr:row>
      <xdr:rowOff>28575</xdr:rowOff>
    </xdr:from>
    <xdr:to>
      <xdr:col>0</xdr:col>
      <xdr:colOff>840795</xdr:colOff>
      <xdr:row>1157</xdr:row>
      <xdr:rowOff>114296</xdr:rowOff>
    </xdr:to>
    <xdr:pic>
      <xdr:nvPicPr>
        <xdr:cNvPr id="186" name="Grafik 138" descr="img-th-kfu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 bwMode="auto">
        <a:xfrm>
          <a:off x="92654" y="221446725"/>
          <a:ext cx="748141" cy="514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1183</xdr:row>
      <xdr:rowOff>28575</xdr:rowOff>
    </xdr:from>
    <xdr:to>
      <xdr:col>0</xdr:col>
      <xdr:colOff>866775</xdr:colOff>
      <xdr:row>1183</xdr:row>
      <xdr:rowOff>523875</xdr:rowOff>
    </xdr:to>
    <xdr:pic>
      <xdr:nvPicPr>
        <xdr:cNvPr id="194" name="Grafik 193" descr="img-th-kfp-v40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04775" y="225637725"/>
          <a:ext cx="7620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354</xdr:row>
      <xdr:rowOff>161925</xdr:rowOff>
    </xdr:from>
    <xdr:to>
      <xdr:col>0</xdr:col>
      <xdr:colOff>847725</xdr:colOff>
      <xdr:row>359</xdr:row>
      <xdr:rowOff>36336</xdr:rowOff>
    </xdr:to>
    <xdr:pic>
      <xdr:nvPicPr>
        <xdr:cNvPr id="173" name="Grafik 172" descr="img-th-alt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85725" y="55654575"/>
          <a:ext cx="762000" cy="1026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126</xdr:row>
      <xdr:rowOff>76200</xdr:rowOff>
    </xdr:from>
    <xdr:to>
      <xdr:col>6</xdr:col>
      <xdr:colOff>0</xdr:colOff>
      <xdr:row>126</xdr:row>
      <xdr:rowOff>628650</xdr:rowOff>
    </xdr:to>
    <xdr:pic>
      <xdr:nvPicPr>
        <xdr:cNvPr id="2" name="Picture 302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15525" y="41824275"/>
          <a:ext cx="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446193</xdr:colOff>
      <xdr:row>97</xdr:row>
      <xdr:rowOff>66674</xdr:rowOff>
    </xdr:from>
    <xdr:to>
      <xdr:col>0</xdr:col>
      <xdr:colOff>933873</xdr:colOff>
      <xdr:row>97</xdr:row>
      <xdr:rowOff>1078610</xdr:rowOff>
    </xdr:to>
    <xdr:pic>
      <xdr:nvPicPr>
        <xdr:cNvPr id="3" name="Grafik 131" descr="img-th-tvm-special-box-app-parcel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6193" y="29384624"/>
          <a:ext cx="487680" cy="1011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98</xdr:row>
      <xdr:rowOff>238125</xdr:rowOff>
    </xdr:from>
    <xdr:to>
      <xdr:col>0</xdr:col>
      <xdr:colOff>1019175</xdr:colOff>
      <xdr:row>100</xdr:row>
      <xdr:rowOff>409575</xdr:rowOff>
    </xdr:to>
    <xdr:pic>
      <xdr:nvPicPr>
        <xdr:cNvPr id="4" name="Grafik 133" descr="img-th-sd-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5300" y="30699075"/>
          <a:ext cx="5238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118</xdr:row>
      <xdr:rowOff>76200</xdr:rowOff>
    </xdr:from>
    <xdr:to>
      <xdr:col>0</xdr:col>
      <xdr:colOff>1071033</xdr:colOff>
      <xdr:row>119</xdr:row>
      <xdr:rowOff>333375</xdr:rowOff>
    </xdr:to>
    <xdr:pic>
      <xdr:nvPicPr>
        <xdr:cNvPr id="5" name="Grafik 137" descr="img-th-afh-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9033" y="38023800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123</xdr:row>
      <xdr:rowOff>38099</xdr:rowOff>
    </xdr:from>
    <xdr:to>
      <xdr:col>0</xdr:col>
      <xdr:colOff>1071033</xdr:colOff>
      <xdr:row>123</xdr:row>
      <xdr:rowOff>609599</xdr:rowOff>
    </xdr:to>
    <xdr:pic>
      <xdr:nvPicPr>
        <xdr:cNvPr id="6" name="Grafik 138" descr="img-th-afk-0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9033" y="40643174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126</xdr:row>
      <xdr:rowOff>57149</xdr:rowOff>
    </xdr:from>
    <xdr:to>
      <xdr:col>0</xdr:col>
      <xdr:colOff>1071033</xdr:colOff>
      <xdr:row>127</xdr:row>
      <xdr:rowOff>1000124</xdr:rowOff>
    </xdr:to>
    <xdr:pic>
      <xdr:nvPicPr>
        <xdr:cNvPr id="7" name="Grafik 139" descr="img-th-afh-18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9033" y="42100499"/>
          <a:ext cx="76200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122</xdr:row>
      <xdr:rowOff>47625</xdr:rowOff>
    </xdr:from>
    <xdr:to>
      <xdr:col>0</xdr:col>
      <xdr:colOff>1071033</xdr:colOff>
      <xdr:row>122</xdr:row>
      <xdr:rowOff>533400</xdr:rowOff>
    </xdr:to>
    <xdr:pic>
      <xdr:nvPicPr>
        <xdr:cNvPr id="8" name="Grafik 142" descr="img-th-afh-1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9033" y="40071675"/>
          <a:ext cx="762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131</xdr:row>
      <xdr:rowOff>9525</xdr:rowOff>
    </xdr:from>
    <xdr:to>
      <xdr:col>0</xdr:col>
      <xdr:colOff>1071033</xdr:colOff>
      <xdr:row>131</xdr:row>
      <xdr:rowOff>685800</xdr:rowOff>
    </xdr:to>
    <xdr:pic>
      <xdr:nvPicPr>
        <xdr:cNvPr id="9" name="Grafik 145" descr="img-th-ac-0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9033" y="45138975"/>
          <a:ext cx="762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132</xdr:row>
      <xdr:rowOff>66674</xdr:rowOff>
    </xdr:from>
    <xdr:to>
      <xdr:col>0</xdr:col>
      <xdr:colOff>1071033</xdr:colOff>
      <xdr:row>132</xdr:row>
      <xdr:rowOff>619124</xdr:rowOff>
    </xdr:to>
    <xdr:pic>
      <xdr:nvPicPr>
        <xdr:cNvPr id="10" name="Grafik 146" descr="img-th-ac-0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9033" y="45920024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133</xdr:row>
      <xdr:rowOff>9525</xdr:rowOff>
    </xdr:from>
    <xdr:to>
      <xdr:col>0</xdr:col>
      <xdr:colOff>1071033</xdr:colOff>
      <xdr:row>133</xdr:row>
      <xdr:rowOff>1047750</xdr:rowOff>
    </xdr:to>
    <xdr:pic>
      <xdr:nvPicPr>
        <xdr:cNvPr id="11" name="Grafik 147" descr="img-th-ac-0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9033" y="46586775"/>
          <a:ext cx="7620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134</xdr:row>
      <xdr:rowOff>57150</xdr:rowOff>
    </xdr:from>
    <xdr:to>
      <xdr:col>0</xdr:col>
      <xdr:colOff>1071033</xdr:colOff>
      <xdr:row>134</xdr:row>
      <xdr:rowOff>990600</xdr:rowOff>
    </xdr:to>
    <xdr:pic>
      <xdr:nvPicPr>
        <xdr:cNvPr id="12" name="Grafik 148" descr="img-th-ac-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9033" y="4777740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136</xdr:row>
      <xdr:rowOff>104775</xdr:rowOff>
    </xdr:from>
    <xdr:to>
      <xdr:col>0</xdr:col>
      <xdr:colOff>1071033</xdr:colOff>
      <xdr:row>136</xdr:row>
      <xdr:rowOff>609600</xdr:rowOff>
    </xdr:to>
    <xdr:pic>
      <xdr:nvPicPr>
        <xdr:cNvPr id="13" name="Grafik 149" descr="img-th-ac-0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9033" y="50253900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137</xdr:row>
      <xdr:rowOff>66675</xdr:rowOff>
    </xdr:from>
    <xdr:to>
      <xdr:col>0</xdr:col>
      <xdr:colOff>1071033</xdr:colOff>
      <xdr:row>137</xdr:row>
      <xdr:rowOff>619125</xdr:rowOff>
    </xdr:to>
    <xdr:pic>
      <xdr:nvPicPr>
        <xdr:cNvPr id="14" name="Grafik 150" descr="img-th-ac-0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9033" y="509397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138</xdr:row>
      <xdr:rowOff>66675</xdr:rowOff>
    </xdr:from>
    <xdr:to>
      <xdr:col>0</xdr:col>
      <xdr:colOff>1071033</xdr:colOff>
      <xdr:row>138</xdr:row>
      <xdr:rowOff>628650</xdr:rowOff>
    </xdr:to>
    <xdr:pic>
      <xdr:nvPicPr>
        <xdr:cNvPr id="15" name="Grafik 151" descr="img-th-ac-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9033" y="51663600"/>
          <a:ext cx="762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140</xdr:row>
      <xdr:rowOff>114300</xdr:rowOff>
    </xdr:from>
    <xdr:to>
      <xdr:col>0</xdr:col>
      <xdr:colOff>1071033</xdr:colOff>
      <xdr:row>140</xdr:row>
      <xdr:rowOff>647700</xdr:rowOff>
    </xdr:to>
    <xdr:pic>
      <xdr:nvPicPr>
        <xdr:cNvPr id="16" name="Grafik 152" descr="img-th-ac-1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9033" y="52435125"/>
          <a:ext cx="762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141</xdr:row>
      <xdr:rowOff>95250</xdr:rowOff>
    </xdr:from>
    <xdr:to>
      <xdr:col>0</xdr:col>
      <xdr:colOff>1071033</xdr:colOff>
      <xdr:row>141</xdr:row>
      <xdr:rowOff>504825</xdr:rowOff>
    </xdr:to>
    <xdr:pic>
      <xdr:nvPicPr>
        <xdr:cNvPr id="17" name="Grafik 153" descr="img-th-ac-1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9033" y="53139975"/>
          <a:ext cx="762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142</xdr:row>
      <xdr:rowOff>47624</xdr:rowOff>
    </xdr:from>
    <xdr:to>
      <xdr:col>0</xdr:col>
      <xdr:colOff>1071033</xdr:colOff>
      <xdr:row>142</xdr:row>
      <xdr:rowOff>752474</xdr:rowOff>
    </xdr:to>
    <xdr:pic>
      <xdr:nvPicPr>
        <xdr:cNvPr id="18" name="Grafik 154" descr="img-th-ac-1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9033" y="53701949"/>
          <a:ext cx="762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143</xdr:row>
      <xdr:rowOff>28575</xdr:rowOff>
    </xdr:from>
    <xdr:to>
      <xdr:col>0</xdr:col>
      <xdr:colOff>1071033</xdr:colOff>
      <xdr:row>143</xdr:row>
      <xdr:rowOff>781050</xdr:rowOff>
    </xdr:to>
    <xdr:pic>
      <xdr:nvPicPr>
        <xdr:cNvPr id="19" name="Grafik 155" descr="img-th-ac-1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9033" y="5447347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145</xdr:row>
      <xdr:rowOff>28575</xdr:rowOff>
    </xdr:from>
    <xdr:to>
      <xdr:col>0</xdr:col>
      <xdr:colOff>1071033</xdr:colOff>
      <xdr:row>145</xdr:row>
      <xdr:rowOff>762000</xdr:rowOff>
    </xdr:to>
    <xdr:pic>
      <xdr:nvPicPr>
        <xdr:cNvPr id="20" name="Grafik 157" descr="img-th-ac-1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09033" y="57007125"/>
          <a:ext cx="762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146</xdr:row>
      <xdr:rowOff>76200</xdr:rowOff>
    </xdr:from>
    <xdr:to>
      <xdr:col>0</xdr:col>
      <xdr:colOff>1071033</xdr:colOff>
      <xdr:row>146</xdr:row>
      <xdr:rowOff>514350</xdr:rowOff>
    </xdr:to>
    <xdr:pic>
      <xdr:nvPicPr>
        <xdr:cNvPr id="21" name="Grafik 158" descr="img-th-ac-1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09033" y="57864375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147</xdr:row>
      <xdr:rowOff>85724</xdr:rowOff>
    </xdr:from>
    <xdr:to>
      <xdr:col>0</xdr:col>
      <xdr:colOff>1071033</xdr:colOff>
      <xdr:row>147</xdr:row>
      <xdr:rowOff>523874</xdr:rowOff>
    </xdr:to>
    <xdr:pic>
      <xdr:nvPicPr>
        <xdr:cNvPr id="22" name="Grafik 159" descr="img-th-ac-1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9033" y="58483499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148</xdr:row>
      <xdr:rowOff>19050</xdr:rowOff>
    </xdr:from>
    <xdr:to>
      <xdr:col>0</xdr:col>
      <xdr:colOff>1071033</xdr:colOff>
      <xdr:row>148</xdr:row>
      <xdr:rowOff>1019175</xdr:rowOff>
    </xdr:to>
    <xdr:pic>
      <xdr:nvPicPr>
        <xdr:cNvPr id="23" name="Grafik 160" descr="img-th-ac-1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09033" y="59026425"/>
          <a:ext cx="762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149</xdr:row>
      <xdr:rowOff>66675</xdr:rowOff>
    </xdr:from>
    <xdr:to>
      <xdr:col>0</xdr:col>
      <xdr:colOff>1071033</xdr:colOff>
      <xdr:row>149</xdr:row>
      <xdr:rowOff>1038225</xdr:rowOff>
    </xdr:to>
    <xdr:pic>
      <xdr:nvPicPr>
        <xdr:cNvPr id="24" name="Grafik 161" descr="img-th-ac-2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9033" y="60159900"/>
          <a:ext cx="7620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150</xdr:row>
      <xdr:rowOff>57150</xdr:rowOff>
    </xdr:from>
    <xdr:to>
      <xdr:col>0</xdr:col>
      <xdr:colOff>1071033</xdr:colOff>
      <xdr:row>150</xdr:row>
      <xdr:rowOff>866775</xdr:rowOff>
    </xdr:to>
    <xdr:pic>
      <xdr:nvPicPr>
        <xdr:cNvPr id="25" name="Grafik 162" descr="img-th-ac-2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9033" y="61245750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151</xdr:row>
      <xdr:rowOff>57150</xdr:rowOff>
    </xdr:from>
    <xdr:to>
      <xdr:col>0</xdr:col>
      <xdr:colOff>1071033</xdr:colOff>
      <xdr:row>151</xdr:row>
      <xdr:rowOff>942975</xdr:rowOff>
    </xdr:to>
    <xdr:pic>
      <xdr:nvPicPr>
        <xdr:cNvPr id="26" name="Grafik 163" descr="img-th-ac-3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09033" y="62150625"/>
          <a:ext cx="7620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153</xdr:row>
      <xdr:rowOff>38099</xdr:rowOff>
    </xdr:from>
    <xdr:to>
      <xdr:col>0</xdr:col>
      <xdr:colOff>1071033</xdr:colOff>
      <xdr:row>153</xdr:row>
      <xdr:rowOff>914399</xdr:rowOff>
    </xdr:to>
    <xdr:pic>
      <xdr:nvPicPr>
        <xdr:cNvPr id="27" name="Grafik 164" descr="img-th-ac-3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9033" y="63827024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154</xdr:row>
      <xdr:rowOff>123825</xdr:rowOff>
    </xdr:from>
    <xdr:to>
      <xdr:col>0</xdr:col>
      <xdr:colOff>1071033</xdr:colOff>
      <xdr:row>154</xdr:row>
      <xdr:rowOff>628650</xdr:rowOff>
    </xdr:to>
    <xdr:pic>
      <xdr:nvPicPr>
        <xdr:cNvPr id="28" name="Grafik 165" descr="img-th-ac-3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9033" y="64874775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155</xdr:row>
      <xdr:rowOff>66674</xdr:rowOff>
    </xdr:from>
    <xdr:to>
      <xdr:col>0</xdr:col>
      <xdr:colOff>1071033</xdr:colOff>
      <xdr:row>155</xdr:row>
      <xdr:rowOff>676274</xdr:rowOff>
    </xdr:to>
    <xdr:pic>
      <xdr:nvPicPr>
        <xdr:cNvPr id="29" name="Grafik 166" descr="img-th-ac-3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09033" y="65541524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157</xdr:row>
      <xdr:rowOff>47625</xdr:rowOff>
    </xdr:from>
    <xdr:to>
      <xdr:col>0</xdr:col>
      <xdr:colOff>1071033</xdr:colOff>
      <xdr:row>157</xdr:row>
      <xdr:rowOff>857250</xdr:rowOff>
    </xdr:to>
    <xdr:pic>
      <xdr:nvPicPr>
        <xdr:cNvPr id="30" name="Grafik 167" descr="img-th-ac-38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9033" y="67256025"/>
          <a:ext cx="762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158</xdr:row>
      <xdr:rowOff>57150</xdr:rowOff>
    </xdr:from>
    <xdr:to>
      <xdr:col>0</xdr:col>
      <xdr:colOff>1071033</xdr:colOff>
      <xdr:row>158</xdr:row>
      <xdr:rowOff>904875</xdr:rowOff>
    </xdr:to>
    <xdr:pic>
      <xdr:nvPicPr>
        <xdr:cNvPr id="32" name="Grafik 169" descr="img-th-ac-4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9033" y="68903850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159</xdr:row>
      <xdr:rowOff>9525</xdr:rowOff>
    </xdr:from>
    <xdr:to>
      <xdr:col>0</xdr:col>
      <xdr:colOff>1071033</xdr:colOff>
      <xdr:row>159</xdr:row>
      <xdr:rowOff>762000</xdr:rowOff>
    </xdr:to>
    <xdr:pic>
      <xdr:nvPicPr>
        <xdr:cNvPr id="33" name="Grafik 170" descr="img-th-ac-4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09033" y="69837300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160</xdr:row>
      <xdr:rowOff>9525</xdr:rowOff>
    </xdr:from>
    <xdr:to>
      <xdr:col>0</xdr:col>
      <xdr:colOff>1071033</xdr:colOff>
      <xdr:row>160</xdr:row>
      <xdr:rowOff>1028700</xdr:rowOff>
    </xdr:to>
    <xdr:pic>
      <xdr:nvPicPr>
        <xdr:cNvPr id="34" name="Grafik 171" descr="img-th-ac-4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09033" y="70656450"/>
          <a:ext cx="762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169</xdr:row>
      <xdr:rowOff>76200</xdr:rowOff>
    </xdr:from>
    <xdr:to>
      <xdr:col>0</xdr:col>
      <xdr:colOff>1071033</xdr:colOff>
      <xdr:row>173</xdr:row>
      <xdr:rowOff>247650</xdr:rowOff>
    </xdr:to>
    <xdr:pic>
      <xdr:nvPicPr>
        <xdr:cNvPr id="35" name="Grafik 174" descr="img-th-fh-2k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9033" y="72742425"/>
          <a:ext cx="762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175</xdr:row>
      <xdr:rowOff>57150</xdr:rowOff>
    </xdr:from>
    <xdr:to>
      <xdr:col>0</xdr:col>
      <xdr:colOff>1071033</xdr:colOff>
      <xdr:row>177</xdr:row>
      <xdr:rowOff>38100</xdr:rowOff>
    </xdr:to>
    <xdr:pic>
      <xdr:nvPicPr>
        <xdr:cNvPr id="36" name="Grafik 175" descr="img-th-afh-20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09033" y="74380725"/>
          <a:ext cx="762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70</xdr:row>
      <xdr:rowOff>47625</xdr:rowOff>
    </xdr:from>
    <xdr:to>
      <xdr:col>0</xdr:col>
      <xdr:colOff>1071033</xdr:colOff>
      <xdr:row>74</xdr:row>
      <xdr:rowOff>95250</xdr:rowOff>
    </xdr:to>
    <xdr:pic>
      <xdr:nvPicPr>
        <xdr:cNvPr id="37" name="Grafik 177" descr="img-th-fk-tensio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9033" y="15487650"/>
          <a:ext cx="762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180</xdr:row>
      <xdr:rowOff>28575</xdr:rowOff>
    </xdr:from>
    <xdr:to>
      <xdr:col>0</xdr:col>
      <xdr:colOff>1071033</xdr:colOff>
      <xdr:row>180</xdr:row>
      <xdr:rowOff>561975</xdr:rowOff>
    </xdr:to>
    <xdr:pic>
      <xdr:nvPicPr>
        <xdr:cNvPr id="38" name="Grafik 178" descr="img-th-tb-1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09033" y="75752325"/>
          <a:ext cx="762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182</xdr:row>
      <xdr:rowOff>9526</xdr:rowOff>
    </xdr:from>
    <xdr:to>
      <xdr:col>0</xdr:col>
      <xdr:colOff>1341967</xdr:colOff>
      <xdr:row>183</xdr:row>
      <xdr:rowOff>257176</xdr:rowOff>
    </xdr:to>
    <xdr:pic>
      <xdr:nvPicPr>
        <xdr:cNvPr id="39" name="Grafik 179" descr="img-th-s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8100" y="76200001"/>
          <a:ext cx="130386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557745</xdr:colOff>
      <xdr:row>185</xdr:row>
      <xdr:rowOff>167267</xdr:rowOff>
    </xdr:from>
    <xdr:to>
      <xdr:col>0</xdr:col>
      <xdr:colOff>847614</xdr:colOff>
      <xdr:row>189</xdr:row>
      <xdr:rowOff>81542</xdr:rowOff>
    </xdr:to>
    <xdr:pic>
      <xdr:nvPicPr>
        <xdr:cNvPr id="40" name="Grafik 180" descr="img-th-la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2173" r="29787"/>
        <a:stretch>
          <a:fillRect/>
        </a:stretch>
      </xdr:blipFill>
      <xdr:spPr bwMode="auto">
        <a:xfrm rot="2400000">
          <a:off x="557745" y="78300842"/>
          <a:ext cx="289869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190</xdr:row>
      <xdr:rowOff>38100</xdr:rowOff>
    </xdr:from>
    <xdr:to>
      <xdr:col>0</xdr:col>
      <xdr:colOff>1066800</xdr:colOff>
      <xdr:row>194</xdr:row>
      <xdr:rowOff>47625</xdr:rowOff>
    </xdr:to>
    <xdr:pic>
      <xdr:nvPicPr>
        <xdr:cNvPr id="41" name="Grafik 181" descr="img-th-lb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304800" y="8015287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197</xdr:row>
      <xdr:rowOff>28575</xdr:rowOff>
    </xdr:from>
    <xdr:to>
      <xdr:col>0</xdr:col>
      <xdr:colOff>1071033</xdr:colOff>
      <xdr:row>200</xdr:row>
      <xdr:rowOff>133350</xdr:rowOff>
    </xdr:to>
    <xdr:pic>
      <xdr:nvPicPr>
        <xdr:cNvPr id="43" name="Grafik 184" descr="img-th-tb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09033" y="82229325"/>
          <a:ext cx="7620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201</xdr:row>
      <xdr:rowOff>57150</xdr:rowOff>
    </xdr:from>
    <xdr:to>
      <xdr:col>0</xdr:col>
      <xdr:colOff>1071033</xdr:colOff>
      <xdr:row>204</xdr:row>
      <xdr:rowOff>180975</xdr:rowOff>
    </xdr:to>
    <xdr:pic>
      <xdr:nvPicPr>
        <xdr:cNvPr id="44" name="Grafik 185" descr="img-th-tc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09033" y="82915125"/>
          <a:ext cx="762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205</xdr:row>
      <xdr:rowOff>85726</xdr:rowOff>
    </xdr:from>
    <xdr:to>
      <xdr:col>0</xdr:col>
      <xdr:colOff>1071033</xdr:colOff>
      <xdr:row>207</xdr:row>
      <xdr:rowOff>152401</xdr:rowOff>
    </xdr:to>
    <xdr:pic>
      <xdr:nvPicPr>
        <xdr:cNvPr id="45" name="Grafik 186" descr="img-th-td-us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09033" y="84048601"/>
          <a:ext cx="762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208</xdr:row>
      <xdr:rowOff>76201</xdr:rowOff>
    </xdr:from>
    <xdr:to>
      <xdr:col>0</xdr:col>
      <xdr:colOff>1071033</xdr:colOff>
      <xdr:row>210</xdr:row>
      <xdr:rowOff>238126</xdr:rowOff>
    </xdr:to>
    <xdr:pic>
      <xdr:nvPicPr>
        <xdr:cNvPr id="46" name="Grafik 187" descr="img-th-te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09033" y="84867751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211</xdr:row>
      <xdr:rowOff>19049</xdr:rowOff>
    </xdr:from>
    <xdr:to>
      <xdr:col>0</xdr:col>
      <xdr:colOff>1071033</xdr:colOff>
      <xdr:row>211</xdr:row>
      <xdr:rowOff>914399</xdr:rowOff>
    </xdr:to>
    <xdr:pic>
      <xdr:nvPicPr>
        <xdr:cNvPr id="47" name="Grafik 188" descr="img-th-tf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09033" y="85553549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212</xdr:row>
      <xdr:rowOff>47625</xdr:rowOff>
    </xdr:from>
    <xdr:to>
      <xdr:col>0</xdr:col>
      <xdr:colOff>1071033</xdr:colOff>
      <xdr:row>212</xdr:row>
      <xdr:rowOff>628650</xdr:rowOff>
    </xdr:to>
    <xdr:pic>
      <xdr:nvPicPr>
        <xdr:cNvPr id="48" name="Grafik 189" descr="img-th-tg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09033" y="86534625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213</xdr:row>
      <xdr:rowOff>47624</xdr:rowOff>
    </xdr:from>
    <xdr:to>
      <xdr:col>0</xdr:col>
      <xdr:colOff>1071033</xdr:colOff>
      <xdr:row>213</xdr:row>
      <xdr:rowOff>714374</xdr:rowOff>
    </xdr:to>
    <xdr:pic>
      <xdr:nvPicPr>
        <xdr:cNvPr id="49" name="Grafik 190" descr="img-th-ts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09033" y="87220424"/>
          <a:ext cx="762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217</xdr:row>
      <xdr:rowOff>28575</xdr:rowOff>
    </xdr:from>
    <xdr:to>
      <xdr:col>0</xdr:col>
      <xdr:colOff>1071033</xdr:colOff>
      <xdr:row>218</xdr:row>
      <xdr:rowOff>276225</xdr:rowOff>
    </xdr:to>
    <xdr:pic>
      <xdr:nvPicPr>
        <xdr:cNvPr id="50" name="Grafik 191" descr="img-th-tb-us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09033" y="89849325"/>
          <a:ext cx="762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219</xdr:row>
      <xdr:rowOff>19050</xdr:rowOff>
    </xdr:from>
    <xdr:to>
      <xdr:col>0</xdr:col>
      <xdr:colOff>1071033</xdr:colOff>
      <xdr:row>219</xdr:row>
      <xdr:rowOff>638175</xdr:rowOff>
    </xdr:to>
    <xdr:pic>
      <xdr:nvPicPr>
        <xdr:cNvPr id="51" name="Grafik 192" descr="img-th-td-us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09033" y="90697050"/>
          <a:ext cx="762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221</xdr:row>
      <xdr:rowOff>57150</xdr:rowOff>
    </xdr:from>
    <xdr:to>
      <xdr:col>0</xdr:col>
      <xdr:colOff>1071033</xdr:colOff>
      <xdr:row>224</xdr:row>
      <xdr:rowOff>47625</xdr:rowOff>
    </xdr:to>
    <xdr:pic>
      <xdr:nvPicPr>
        <xdr:cNvPr id="52" name="Grafik 193" descr="img-th-tn-us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09033" y="91573350"/>
          <a:ext cx="762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226</xdr:row>
      <xdr:rowOff>38100</xdr:rowOff>
    </xdr:from>
    <xdr:to>
      <xdr:col>0</xdr:col>
      <xdr:colOff>1071033</xdr:colOff>
      <xdr:row>228</xdr:row>
      <xdr:rowOff>133350</xdr:rowOff>
    </xdr:to>
    <xdr:pic>
      <xdr:nvPicPr>
        <xdr:cNvPr id="53" name="Grafik 194" descr="img-th-tu-us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09033" y="92163900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236</xdr:row>
      <xdr:rowOff>47625</xdr:rowOff>
    </xdr:from>
    <xdr:to>
      <xdr:col>0</xdr:col>
      <xdr:colOff>1071033</xdr:colOff>
      <xdr:row>236</xdr:row>
      <xdr:rowOff>552450</xdr:rowOff>
    </xdr:to>
    <xdr:pic>
      <xdr:nvPicPr>
        <xdr:cNvPr id="54" name="Grafik 195" descr="img-th-atb-us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09033" y="94668975"/>
          <a:ext cx="762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237</xdr:row>
      <xdr:rowOff>38099</xdr:rowOff>
    </xdr:from>
    <xdr:to>
      <xdr:col>0</xdr:col>
      <xdr:colOff>1071033</xdr:colOff>
      <xdr:row>237</xdr:row>
      <xdr:rowOff>533399</xdr:rowOff>
    </xdr:to>
    <xdr:pic>
      <xdr:nvPicPr>
        <xdr:cNvPr id="55" name="Grafik 196" descr="img-th-atb-us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09033" y="95297624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241</xdr:row>
      <xdr:rowOff>47625</xdr:rowOff>
    </xdr:from>
    <xdr:to>
      <xdr:col>0</xdr:col>
      <xdr:colOff>1071033</xdr:colOff>
      <xdr:row>241</xdr:row>
      <xdr:rowOff>485775</xdr:rowOff>
    </xdr:to>
    <xdr:pic>
      <xdr:nvPicPr>
        <xdr:cNvPr id="56" name="Grafik 197" descr="img-th-atb-us0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09033" y="97174050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243</xdr:row>
      <xdr:rowOff>47624</xdr:rowOff>
    </xdr:from>
    <xdr:to>
      <xdr:col>0</xdr:col>
      <xdr:colOff>1071033</xdr:colOff>
      <xdr:row>243</xdr:row>
      <xdr:rowOff>561974</xdr:rowOff>
    </xdr:to>
    <xdr:pic>
      <xdr:nvPicPr>
        <xdr:cNvPr id="57" name="Grafik 198" descr="img-th-atu-us0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09033" y="98412299"/>
          <a:ext cx="762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242</xdr:row>
      <xdr:rowOff>47625</xdr:rowOff>
    </xdr:from>
    <xdr:to>
      <xdr:col>0</xdr:col>
      <xdr:colOff>1071033</xdr:colOff>
      <xdr:row>242</xdr:row>
      <xdr:rowOff>657225</xdr:rowOff>
    </xdr:to>
    <xdr:pic>
      <xdr:nvPicPr>
        <xdr:cNvPr id="58" name="Grafik 199" descr="img-th-atu-us0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09033" y="97716975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245</xdr:row>
      <xdr:rowOff>28574</xdr:rowOff>
    </xdr:from>
    <xdr:to>
      <xdr:col>0</xdr:col>
      <xdr:colOff>1071033</xdr:colOff>
      <xdr:row>245</xdr:row>
      <xdr:rowOff>485774</xdr:rowOff>
    </xdr:to>
    <xdr:pic>
      <xdr:nvPicPr>
        <xdr:cNvPr id="59" name="Grafik 200" descr="img-th-atu-us09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09033" y="99460049"/>
          <a:ext cx="7620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246</xdr:row>
      <xdr:rowOff>28574</xdr:rowOff>
    </xdr:from>
    <xdr:to>
      <xdr:col>0</xdr:col>
      <xdr:colOff>1071033</xdr:colOff>
      <xdr:row>246</xdr:row>
      <xdr:rowOff>581024</xdr:rowOff>
    </xdr:to>
    <xdr:pic>
      <xdr:nvPicPr>
        <xdr:cNvPr id="60" name="Grafik 201" descr="img-th-atu-us10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09033" y="99993449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248</xdr:row>
      <xdr:rowOff>38099</xdr:rowOff>
    </xdr:from>
    <xdr:to>
      <xdr:col>0</xdr:col>
      <xdr:colOff>1071033</xdr:colOff>
      <xdr:row>248</xdr:row>
      <xdr:rowOff>723899</xdr:rowOff>
    </xdr:to>
    <xdr:pic>
      <xdr:nvPicPr>
        <xdr:cNvPr id="61" name="Grafik 202" descr="img-th-atu-05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9033" y="101060249"/>
          <a:ext cx="762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249</xdr:row>
      <xdr:rowOff>47625</xdr:rowOff>
    </xdr:from>
    <xdr:to>
      <xdr:col>0</xdr:col>
      <xdr:colOff>1071033</xdr:colOff>
      <xdr:row>249</xdr:row>
      <xdr:rowOff>866775</xdr:rowOff>
    </xdr:to>
    <xdr:pic>
      <xdr:nvPicPr>
        <xdr:cNvPr id="62" name="Grafik 203" descr="img-th-atu-0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09033" y="101850825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252</xdr:row>
      <xdr:rowOff>28575</xdr:rowOff>
    </xdr:from>
    <xdr:to>
      <xdr:col>0</xdr:col>
      <xdr:colOff>1071033</xdr:colOff>
      <xdr:row>253</xdr:row>
      <xdr:rowOff>276225</xdr:rowOff>
    </xdr:to>
    <xdr:pic>
      <xdr:nvPicPr>
        <xdr:cNvPr id="63" name="Grafik 204" descr="img-th-sb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09033" y="101622225"/>
          <a:ext cx="762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256</xdr:row>
      <xdr:rowOff>95250</xdr:rowOff>
    </xdr:from>
    <xdr:to>
      <xdr:col>0</xdr:col>
      <xdr:colOff>1071033</xdr:colOff>
      <xdr:row>258</xdr:row>
      <xdr:rowOff>200025</xdr:rowOff>
    </xdr:to>
    <xdr:pic>
      <xdr:nvPicPr>
        <xdr:cNvPr id="65" name="Grafik 206" descr="img-th-hb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9033" y="105622725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259</xdr:row>
      <xdr:rowOff>47625</xdr:rowOff>
    </xdr:from>
    <xdr:to>
      <xdr:col>0</xdr:col>
      <xdr:colOff>1071033</xdr:colOff>
      <xdr:row>261</xdr:row>
      <xdr:rowOff>228600</xdr:rowOff>
    </xdr:to>
    <xdr:pic>
      <xdr:nvPicPr>
        <xdr:cNvPr id="66" name="Grafik 208" descr="img-th-hd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09033" y="10640377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262</xdr:row>
      <xdr:rowOff>66675</xdr:rowOff>
    </xdr:from>
    <xdr:to>
      <xdr:col>0</xdr:col>
      <xdr:colOff>1071033</xdr:colOff>
      <xdr:row>262</xdr:row>
      <xdr:rowOff>1219200</xdr:rowOff>
    </xdr:to>
    <xdr:pic>
      <xdr:nvPicPr>
        <xdr:cNvPr id="67" name="Grafik 209" descr="img-th-th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09033" y="107308650"/>
          <a:ext cx="762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263</xdr:row>
      <xdr:rowOff>38100</xdr:rowOff>
    </xdr:from>
    <xdr:to>
      <xdr:col>0</xdr:col>
      <xdr:colOff>1071033</xdr:colOff>
      <xdr:row>264</xdr:row>
      <xdr:rowOff>590550</xdr:rowOff>
    </xdr:to>
    <xdr:pic>
      <xdr:nvPicPr>
        <xdr:cNvPr id="68" name="Grafik 210" descr="img-th-ti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09033" y="108537375"/>
          <a:ext cx="7620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309034</xdr:colOff>
      <xdr:row>270</xdr:row>
      <xdr:rowOff>123826</xdr:rowOff>
    </xdr:from>
    <xdr:to>
      <xdr:col>0</xdr:col>
      <xdr:colOff>1071033</xdr:colOff>
      <xdr:row>270</xdr:row>
      <xdr:rowOff>590551</xdr:rowOff>
    </xdr:to>
    <xdr:pic>
      <xdr:nvPicPr>
        <xdr:cNvPr id="69" name="Grafik 211" descr="img-th-hn-d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 bwMode="auto">
        <a:xfrm>
          <a:off x="309034" y="112690276"/>
          <a:ext cx="76199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271</xdr:row>
      <xdr:rowOff>76200</xdr:rowOff>
    </xdr:from>
    <xdr:to>
      <xdr:col>0</xdr:col>
      <xdr:colOff>1071033</xdr:colOff>
      <xdr:row>271</xdr:row>
      <xdr:rowOff>619125</xdr:rowOff>
    </xdr:to>
    <xdr:pic>
      <xdr:nvPicPr>
        <xdr:cNvPr id="70" name="Grafik 212" descr="img-th-hmm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09033" y="113290350"/>
          <a:ext cx="7620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272</xdr:row>
      <xdr:rowOff>47625</xdr:rowOff>
    </xdr:from>
    <xdr:to>
      <xdr:col>0</xdr:col>
      <xdr:colOff>1071033</xdr:colOff>
      <xdr:row>272</xdr:row>
      <xdr:rowOff>866775</xdr:rowOff>
    </xdr:to>
    <xdr:pic>
      <xdr:nvPicPr>
        <xdr:cNvPr id="71" name="Grafik 213" descr="img-th-hmo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09033" y="113966625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273</xdr:row>
      <xdr:rowOff>47625</xdr:rowOff>
    </xdr:from>
    <xdr:to>
      <xdr:col>0</xdr:col>
      <xdr:colOff>1071033</xdr:colOff>
      <xdr:row>273</xdr:row>
      <xdr:rowOff>628650</xdr:rowOff>
    </xdr:to>
    <xdr:pic>
      <xdr:nvPicPr>
        <xdr:cNvPr id="72" name="Grafik 214" descr="img-th-hmp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09033" y="114900075"/>
          <a:ext cx="762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274</xdr:row>
      <xdr:rowOff>66675</xdr:rowOff>
    </xdr:from>
    <xdr:to>
      <xdr:col>0</xdr:col>
      <xdr:colOff>1071033</xdr:colOff>
      <xdr:row>274</xdr:row>
      <xdr:rowOff>695325</xdr:rowOff>
    </xdr:to>
    <xdr:pic>
      <xdr:nvPicPr>
        <xdr:cNvPr id="73" name="Grafik 215" descr="img-th-hmr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09033" y="115671600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282</xdr:row>
      <xdr:rowOff>66675</xdr:rowOff>
    </xdr:from>
    <xdr:to>
      <xdr:col>0</xdr:col>
      <xdr:colOff>1071033</xdr:colOff>
      <xdr:row>282</xdr:row>
      <xdr:rowOff>819150</xdr:rowOff>
    </xdr:to>
    <xdr:pic>
      <xdr:nvPicPr>
        <xdr:cNvPr id="74" name="Grafik 217" descr="img-th-ahmr-0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09033" y="126082425"/>
          <a:ext cx="762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301</xdr:row>
      <xdr:rowOff>304800</xdr:rowOff>
    </xdr:from>
    <xdr:to>
      <xdr:col>0</xdr:col>
      <xdr:colOff>1071033</xdr:colOff>
      <xdr:row>305</xdr:row>
      <xdr:rowOff>57150</xdr:rowOff>
    </xdr:to>
    <xdr:pic>
      <xdr:nvPicPr>
        <xdr:cNvPr id="75" name="Grafik 226" descr="img-th-cf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09033" y="136131300"/>
          <a:ext cx="762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316</xdr:row>
      <xdr:rowOff>19050</xdr:rowOff>
    </xdr:from>
    <xdr:to>
      <xdr:col>0</xdr:col>
      <xdr:colOff>1071033</xdr:colOff>
      <xdr:row>316</xdr:row>
      <xdr:rowOff>704850</xdr:rowOff>
    </xdr:to>
    <xdr:pic>
      <xdr:nvPicPr>
        <xdr:cNvPr id="77" name="Grafik 228" descr="img-th-sn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 bwMode="auto">
        <a:xfrm>
          <a:off x="309033" y="142208250"/>
          <a:ext cx="762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317</xdr:row>
      <xdr:rowOff>34925</xdr:rowOff>
    </xdr:from>
    <xdr:to>
      <xdr:col>0</xdr:col>
      <xdr:colOff>1071033</xdr:colOff>
      <xdr:row>317</xdr:row>
      <xdr:rowOff>654050</xdr:rowOff>
    </xdr:to>
    <xdr:pic>
      <xdr:nvPicPr>
        <xdr:cNvPr id="78" name="Grafik 229" descr="img-th-so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 bwMode="auto">
        <a:xfrm>
          <a:off x="309033" y="142957550"/>
          <a:ext cx="762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318</xdr:row>
      <xdr:rowOff>22225</xdr:rowOff>
    </xdr:from>
    <xdr:to>
      <xdr:col>0</xdr:col>
      <xdr:colOff>1071033</xdr:colOff>
      <xdr:row>318</xdr:row>
      <xdr:rowOff>650874</xdr:rowOff>
    </xdr:to>
    <xdr:pic>
      <xdr:nvPicPr>
        <xdr:cNvPr id="79" name="Grafik 230" descr="img-th-sx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 bwMode="auto">
        <a:xfrm>
          <a:off x="309033" y="143621125"/>
          <a:ext cx="762000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319</xdr:row>
      <xdr:rowOff>19050</xdr:rowOff>
    </xdr:from>
    <xdr:to>
      <xdr:col>0</xdr:col>
      <xdr:colOff>1071033</xdr:colOff>
      <xdr:row>319</xdr:row>
      <xdr:rowOff>581025</xdr:rowOff>
    </xdr:to>
    <xdr:pic>
      <xdr:nvPicPr>
        <xdr:cNvPr id="80" name="Grafik 231" descr="img-th-su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 bwMode="auto">
        <a:xfrm>
          <a:off x="309033" y="144370425"/>
          <a:ext cx="762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278142</xdr:colOff>
      <xdr:row>322</xdr:row>
      <xdr:rowOff>19050</xdr:rowOff>
    </xdr:from>
    <xdr:to>
      <xdr:col>0</xdr:col>
      <xdr:colOff>1101925</xdr:colOff>
      <xdr:row>322</xdr:row>
      <xdr:rowOff>400050</xdr:rowOff>
    </xdr:to>
    <xdr:pic>
      <xdr:nvPicPr>
        <xdr:cNvPr id="81" name="Grafik 232" descr="img-th-jd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 bwMode="auto">
        <a:xfrm>
          <a:off x="278142" y="142979775"/>
          <a:ext cx="823783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323</xdr:row>
      <xdr:rowOff>19050</xdr:rowOff>
    </xdr:from>
    <xdr:to>
      <xdr:col>0</xdr:col>
      <xdr:colOff>1071033</xdr:colOff>
      <xdr:row>323</xdr:row>
      <xdr:rowOff>676275</xdr:rowOff>
    </xdr:to>
    <xdr:pic>
      <xdr:nvPicPr>
        <xdr:cNvPr id="82" name="Grafik 233" descr="img-th-jd-a0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09033" y="143408400"/>
          <a:ext cx="7620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324</xdr:row>
      <xdr:rowOff>38100</xdr:rowOff>
    </xdr:from>
    <xdr:to>
      <xdr:col>0</xdr:col>
      <xdr:colOff>1071033</xdr:colOff>
      <xdr:row>324</xdr:row>
      <xdr:rowOff>914400</xdr:rowOff>
    </xdr:to>
    <xdr:pic>
      <xdr:nvPicPr>
        <xdr:cNvPr id="83" name="Grafik 234" descr="img-th-jd-a0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09033" y="144246600"/>
          <a:ext cx="7620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325</xdr:row>
      <xdr:rowOff>19050</xdr:rowOff>
    </xdr:from>
    <xdr:to>
      <xdr:col>0</xdr:col>
      <xdr:colOff>1071033</xdr:colOff>
      <xdr:row>325</xdr:row>
      <xdr:rowOff>381000</xdr:rowOff>
    </xdr:to>
    <xdr:pic>
      <xdr:nvPicPr>
        <xdr:cNvPr id="84" name="Grafik 138" descr="img-th-je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09033" y="145180050"/>
          <a:ext cx="7620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152</xdr:row>
      <xdr:rowOff>85725</xdr:rowOff>
    </xdr:from>
    <xdr:to>
      <xdr:col>0</xdr:col>
      <xdr:colOff>1071033</xdr:colOff>
      <xdr:row>152</xdr:row>
      <xdr:rowOff>647700</xdr:rowOff>
    </xdr:to>
    <xdr:pic>
      <xdr:nvPicPr>
        <xdr:cNvPr id="85" name="Grafik 139" descr="img-th-ac-3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09033" y="63150750"/>
          <a:ext cx="7620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135</xdr:row>
      <xdr:rowOff>47625</xdr:rowOff>
    </xdr:from>
    <xdr:to>
      <xdr:col>0</xdr:col>
      <xdr:colOff>1071033</xdr:colOff>
      <xdr:row>135</xdr:row>
      <xdr:rowOff>1362075</xdr:rowOff>
    </xdr:to>
    <xdr:pic>
      <xdr:nvPicPr>
        <xdr:cNvPr id="86" name="Grafik 140" descr="img-th-ac-0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09033" y="48796575"/>
          <a:ext cx="7620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156</xdr:row>
      <xdr:rowOff>57150</xdr:rowOff>
    </xdr:from>
    <xdr:to>
      <xdr:col>0</xdr:col>
      <xdr:colOff>1071033</xdr:colOff>
      <xdr:row>156</xdr:row>
      <xdr:rowOff>990600</xdr:rowOff>
    </xdr:to>
    <xdr:pic>
      <xdr:nvPicPr>
        <xdr:cNvPr id="87" name="Grafik 148" descr="img-th-ac-0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9033" y="66255900"/>
          <a:ext cx="7620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292</xdr:row>
      <xdr:rowOff>19050</xdr:rowOff>
    </xdr:from>
    <xdr:to>
      <xdr:col>0</xdr:col>
      <xdr:colOff>1071033</xdr:colOff>
      <xdr:row>292</xdr:row>
      <xdr:rowOff>742950</xdr:rowOff>
    </xdr:to>
    <xdr:pic>
      <xdr:nvPicPr>
        <xdr:cNvPr id="88" name="Grafik 141" descr="img-th-ahn-02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09033" y="132273675"/>
          <a:ext cx="7620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181</xdr:row>
      <xdr:rowOff>38100</xdr:rowOff>
    </xdr:from>
    <xdr:to>
      <xdr:col>0</xdr:col>
      <xdr:colOff>1071033</xdr:colOff>
      <xdr:row>181</xdr:row>
      <xdr:rowOff>666750</xdr:rowOff>
    </xdr:to>
    <xdr:pic>
      <xdr:nvPicPr>
        <xdr:cNvPr id="89" name="Grafik 137" descr="img-th-st-1-2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09033" y="76371450"/>
          <a:ext cx="7620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266</xdr:row>
      <xdr:rowOff>19050</xdr:rowOff>
    </xdr:from>
    <xdr:to>
      <xdr:col>0</xdr:col>
      <xdr:colOff>1071033</xdr:colOff>
      <xdr:row>266</xdr:row>
      <xdr:rowOff>923925</xdr:rowOff>
    </xdr:to>
    <xdr:pic>
      <xdr:nvPicPr>
        <xdr:cNvPr id="90" name="Grafik 138" descr="img-th-ahba-0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09033" y="110004225"/>
          <a:ext cx="7620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267</xdr:row>
      <xdr:rowOff>19050</xdr:rowOff>
    </xdr:from>
    <xdr:to>
      <xdr:col>0</xdr:col>
      <xdr:colOff>1071033</xdr:colOff>
      <xdr:row>267</xdr:row>
      <xdr:rowOff>885825</xdr:rowOff>
    </xdr:to>
    <xdr:pic>
      <xdr:nvPicPr>
        <xdr:cNvPr id="91" name="Grafik 139" descr="img-th-ahbd-0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09033" y="11100435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7</xdr:row>
      <xdr:rowOff>47626</xdr:rowOff>
    </xdr:from>
    <xdr:to>
      <xdr:col>0</xdr:col>
      <xdr:colOff>1071033</xdr:colOff>
      <xdr:row>12</xdr:row>
      <xdr:rowOff>66676</xdr:rowOff>
    </xdr:to>
    <xdr:pic>
      <xdr:nvPicPr>
        <xdr:cNvPr id="92" name="Grafik 113" descr="img-th-fa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09033" y="2143126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15</xdr:row>
      <xdr:rowOff>47625</xdr:rowOff>
    </xdr:from>
    <xdr:to>
      <xdr:col>0</xdr:col>
      <xdr:colOff>1071033</xdr:colOff>
      <xdr:row>18</xdr:row>
      <xdr:rowOff>152400</xdr:rowOff>
    </xdr:to>
    <xdr:pic>
      <xdr:nvPicPr>
        <xdr:cNvPr id="93" name="Grafik 113" descr="img-th-fb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9033" y="4019550"/>
          <a:ext cx="7620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20</xdr:row>
      <xdr:rowOff>9525</xdr:rowOff>
    </xdr:from>
    <xdr:to>
      <xdr:col>0</xdr:col>
      <xdr:colOff>1071033</xdr:colOff>
      <xdr:row>25</xdr:row>
      <xdr:rowOff>28575</xdr:rowOff>
    </xdr:to>
    <xdr:pic>
      <xdr:nvPicPr>
        <xdr:cNvPr id="94" name="Grafik 115" descr="img-th-fk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09033" y="51339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26</xdr:row>
      <xdr:rowOff>95250</xdr:rowOff>
    </xdr:from>
    <xdr:to>
      <xdr:col>0</xdr:col>
      <xdr:colOff>1071033</xdr:colOff>
      <xdr:row>28</xdr:row>
      <xdr:rowOff>238125</xdr:rowOff>
    </xdr:to>
    <xdr:pic>
      <xdr:nvPicPr>
        <xdr:cNvPr id="95" name="Grafik 116" descr="img-th-ft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09033" y="62007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30</xdr:row>
      <xdr:rowOff>85725</xdr:rowOff>
    </xdr:from>
    <xdr:to>
      <xdr:col>0</xdr:col>
      <xdr:colOff>1071033</xdr:colOff>
      <xdr:row>35</xdr:row>
      <xdr:rowOff>104775</xdr:rowOff>
    </xdr:to>
    <xdr:pic>
      <xdr:nvPicPr>
        <xdr:cNvPr id="96" name="Grafik 117" descr="img-th-fh-s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09033" y="7381875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37</xdr:row>
      <xdr:rowOff>57150</xdr:rowOff>
    </xdr:from>
    <xdr:to>
      <xdr:col>0</xdr:col>
      <xdr:colOff>1071033</xdr:colOff>
      <xdr:row>43</xdr:row>
      <xdr:rowOff>133350</xdr:rowOff>
    </xdr:to>
    <xdr:pic>
      <xdr:nvPicPr>
        <xdr:cNvPr id="97" name="Grafik 118" descr="img-th-fh-2k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09033" y="8496300"/>
          <a:ext cx="762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56</xdr:row>
      <xdr:rowOff>57151</xdr:rowOff>
    </xdr:from>
    <xdr:to>
      <xdr:col>0</xdr:col>
      <xdr:colOff>1071033</xdr:colOff>
      <xdr:row>60</xdr:row>
      <xdr:rowOff>47626</xdr:rowOff>
    </xdr:to>
    <xdr:pic>
      <xdr:nvPicPr>
        <xdr:cNvPr id="98" name="Grafik 121" descr="img-th-fh-ext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09033" y="13211176"/>
          <a:ext cx="762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77</xdr:row>
      <xdr:rowOff>28575</xdr:rowOff>
    </xdr:from>
    <xdr:to>
      <xdr:col>0</xdr:col>
      <xdr:colOff>1071033</xdr:colOff>
      <xdr:row>77</xdr:row>
      <xdr:rowOff>1533525</xdr:rowOff>
    </xdr:to>
    <xdr:pic>
      <xdr:nvPicPr>
        <xdr:cNvPr id="99" name="Grafik 122" descr="img-th-tve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09033" y="16630650"/>
          <a:ext cx="762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78</xdr:row>
      <xdr:rowOff>85724</xdr:rowOff>
    </xdr:from>
    <xdr:to>
      <xdr:col>0</xdr:col>
      <xdr:colOff>1071033</xdr:colOff>
      <xdr:row>78</xdr:row>
      <xdr:rowOff>1419224</xdr:rowOff>
    </xdr:to>
    <xdr:pic>
      <xdr:nvPicPr>
        <xdr:cNvPr id="100" name="Grafik 123" descr="img-th-tvl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09033" y="18249899"/>
          <a:ext cx="7620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81</xdr:row>
      <xdr:rowOff>76201</xdr:rowOff>
    </xdr:from>
    <xdr:to>
      <xdr:col>0</xdr:col>
      <xdr:colOff>1071033</xdr:colOff>
      <xdr:row>81</xdr:row>
      <xdr:rowOff>561976</xdr:rowOff>
    </xdr:to>
    <xdr:pic>
      <xdr:nvPicPr>
        <xdr:cNvPr id="101" name="Grafik 126" descr="img-th-thp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09033" y="22431376"/>
          <a:ext cx="7620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83</xdr:row>
      <xdr:rowOff>57150</xdr:rowOff>
    </xdr:from>
    <xdr:to>
      <xdr:col>0</xdr:col>
      <xdr:colOff>1071033</xdr:colOff>
      <xdr:row>85</xdr:row>
      <xdr:rowOff>133350</xdr:rowOff>
    </xdr:to>
    <xdr:pic>
      <xdr:nvPicPr>
        <xdr:cNvPr id="102" name="Grafik 127" descr="img-th-thm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09033" y="23822025"/>
          <a:ext cx="762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86</xdr:row>
      <xdr:rowOff>47625</xdr:rowOff>
    </xdr:from>
    <xdr:to>
      <xdr:col>0</xdr:col>
      <xdr:colOff>1071033</xdr:colOff>
      <xdr:row>86</xdr:row>
      <xdr:rowOff>1181100</xdr:rowOff>
    </xdr:to>
    <xdr:pic>
      <xdr:nvPicPr>
        <xdr:cNvPr id="103" name="Grafik 128" descr="img-th-tvo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09033" y="24498300"/>
          <a:ext cx="762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87</xdr:row>
      <xdr:rowOff>66675</xdr:rowOff>
    </xdr:from>
    <xdr:to>
      <xdr:col>0</xdr:col>
      <xdr:colOff>1071033</xdr:colOff>
      <xdr:row>87</xdr:row>
      <xdr:rowOff>1866900</xdr:rowOff>
    </xdr:to>
    <xdr:pic>
      <xdr:nvPicPr>
        <xdr:cNvPr id="104" name="Grafik 129" descr="img-th-tvm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09033" y="25755600"/>
          <a:ext cx="762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88</xdr:row>
      <xdr:rowOff>57150</xdr:rowOff>
    </xdr:from>
    <xdr:to>
      <xdr:col>0</xdr:col>
      <xdr:colOff>1071033</xdr:colOff>
      <xdr:row>91</xdr:row>
      <xdr:rowOff>323850</xdr:rowOff>
    </xdr:to>
    <xdr:pic>
      <xdr:nvPicPr>
        <xdr:cNvPr id="105" name="Grafik 130" descr="img-th-tvm-n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09033" y="27660600"/>
          <a:ext cx="7620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98</xdr:row>
      <xdr:rowOff>57150</xdr:rowOff>
    </xdr:from>
    <xdr:to>
      <xdr:col>0</xdr:col>
      <xdr:colOff>1071033</xdr:colOff>
      <xdr:row>100</xdr:row>
      <xdr:rowOff>428625</xdr:rowOff>
    </xdr:to>
    <xdr:pic>
      <xdr:nvPicPr>
        <xdr:cNvPr id="106" name="Grafik 133" descr="img-th-sd-s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9033" y="30518100"/>
          <a:ext cx="7620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101</xdr:row>
      <xdr:rowOff>133350</xdr:rowOff>
    </xdr:from>
    <xdr:to>
      <xdr:col>0</xdr:col>
      <xdr:colOff>1071033</xdr:colOff>
      <xdr:row>105</xdr:row>
      <xdr:rowOff>180975</xdr:rowOff>
    </xdr:to>
    <xdr:pic>
      <xdr:nvPicPr>
        <xdr:cNvPr id="107" name="Grafik 134" descr="img-th-sd-m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09033" y="32051625"/>
          <a:ext cx="76200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106</xdr:row>
      <xdr:rowOff>66675</xdr:rowOff>
    </xdr:from>
    <xdr:to>
      <xdr:col>0</xdr:col>
      <xdr:colOff>1071033</xdr:colOff>
      <xdr:row>109</xdr:row>
      <xdr:rowOff>352425</xdr:rowOff>
    </xdr:to>
    <xdr:pic>
      <xdr:nvPicPr>
        <xdr:cNvPr id="108" name="Grafik 135" descr="img-th-sd-l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09033" y="33604200"/>
          <a:ext cx="7620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309033</xdr:colOff>
      <xdr:row>79</xdr:row>
      <xdr:rowOff>38100</xdr:rowOff>
    </xdr:from>
    <xdr:to>
      <xdr:col>0</xdr:col>
      <xdr:colOff>1071033</xdr:colOff>
      <xdr:row>79</xdr:row>
      <xdr:rowOff>1285875</xdr:rowOff>
    </xdr:to>
    <xdr:pic>
      <xdr:nvPicPr>
        <xdr:cNvPr id="109" name="Grafik 108" descr="img-th-tvp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309033" y="19678650"/>
          <a:ext cx="7620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80</xdr:row>
      <xdr:rowOff>64275</xdr:rowOff>
    </xdr:from>
    <xdr:to>
      <xdr:col>0</xdr:col>
      <xdr:colOff>1071033</xdr:colOff>
      <xdr:row>80</xdr:row>
      <xdr:rowOff>1264425</xdr:rowOff>
    </xdr:to>
    <xdr:pic>
      <xdr:nvPicPr>
        <xdr:cNvPr id="110" name="Grafik 109" descr="img-th-tvp-l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309033" y="21085950"/>
          <a:ext cx="7620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396957</xdr:colOff>
      <xdr:row>82</xdr:row>
      <xdr:rowOff>38100</xdr:rowOff>
    </xdr:from>
    <xdr:to>
      <xdr:col>0</xdr:col>
      <xdr:colOff>983110</xdr:colOff>
      <xdr:row>82</xdr:row>
      <xdr:rowOff>800100</xdr:rowOff>
    </xdr:to>
    <xdr:pic>
      <xdr:nvPicPr>
        <xdr:cNvPr id="111" name="Grafik 110" descr="img-th-tpe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96957" y="22964775"/>
          <a:ext cx="586153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112</xdr:row>
      <xdr:rowOff>47625</xdr:rowOff>
    </xdr:from>
    <xdr:to>
      <xdr:col>0</xdr:col>
      <xdr:colOff>1071033</xdr:colOff>
      <xdr:row>112</xdr:row>
      <xdr:rowOff>523875</xdr:rowOff>
    </xdr:to>
    <xdr:pic>
      <xdr:nvPicPr>
        <xdr:cNvPr id="112" name="Grafik 111" descr="img-th-afh-fast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309033" y="35566350"/>
          <a:ext cx="76200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113</xdr:row>
      <xdr:rowOff>35700</xdr:rowOff>
    </xdr:from>
    <xdr:to>
      <xdr:col>0</xdr:col>
      <xdr:colOff>1071033</xdr:colOff>
      <xdr:row>113</xdr:row>
      <xdr:rowOff>550050</xdr:rowOff>
    </xdr:to>
    <xdr:pic>
      <xdr:nvPicPr>
        <xdr:cNvPr id="113" name="Grafik 112" descr="img-th-afh-fd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309033" y="36125925"/>
          <a:ext cx="76200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144</xdr:row>
      <xdr:rowOff>38100</xdr:rowOff>
    </xdr:from>
    <xdr:to>
      <xdr:col>0</xdr:col>
      <xdr:colOff>1071033</xdr:colOff>
      <xdr:row>144</xdr:row>
      <xdr:rowOff>1638300</xdr:rowOff>
    </xdr:to>
    <xdr:pic>
      <xdr:nvPicPr>
        <xdr:cNvPr id="114" name="Grafik 113" descr="img-th-ac-15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309033" y="55311675"/>
          <a:ext cx="76200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275</xdr:row>
      <xdr:rowOff>71437</xdr:rowOff>
    </xdr:from>
    <xdr:to>
      <xdr:col>0</xdr:col>
      <xdr:colOff>1071033</xdr:colOff>
      <xdr:row>275</xdr:row>
      <xdr:rowOff>642937</xdr:rowOff>
    </xdr:to>
    <xdr:pic>
      <xdr:nvPicPr>
        <xdr:cNvPr id="115" name="Grafik 114" descr="img-th-hk-d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309033" y="116419312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276</xdr:row>
      <xdr:rowOff>28575</xdr:rowOff>
    </xdr:from>
    <xdr:to>
      <xdr:col>0</xdr:col>
      <xdr:colOff>1071033</xdr:colOff>
      <xdr:row>276</xdr:row>
      <xdr:rowOff>1314450</xdr:rowOff>
    </xdr:to>
    <xdr:pic>
      <xdr:nvPicPr>
        <xdr:cNvPr id="116" name="Grafik 115" descr="img-th-ahmr-d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09033" y="117109875"/>
          <a:ext cx="76200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277</xdr:row>
      <xdr:rowOff>66675</xdr:rowOff>
    </xdr:from>
    <xdr:to>
      <xdr:col>0</xdr:col>
      <xdr:colOff>1071033</xdr:colOff>
      <xdr:row>277</xdr:row>
      <xdr:rowOff>1200150</xdr:rowOff>
    </xdr:to>
    <xdr:pic>
      <xdr:nvPicPr>
        <xdr:cNvPr id="117" name="Grafik 116" descr="img-th-ahmr-dc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09033" y="118519575"/>
          <a:ext cx="7620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278</xdr:row>
      <xdr:rowOff>57150</xdr:rowOff>
    </xdr:from>
    <xdr:to>
      <xdr:col>0</xdr:col>
      <xdr:colOff>1071033</xdr:colOff>
      <xdr:row>278</xdr:row>
      <xdr:rowOff>1714500</xdr:rowOff>
    </xdr:to>
    <xdr:pic>
      <xdr:nvPicPr>
        <xdr:cNvPr id="118" name="Grafik 117" descr="img-th-ahmr-dl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309033" y="119757825"/>
          <a:ext cx="76200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279</xdr:row>
      <xdr:rowOff>57150</xdr:rowOff>
    </xdr:from>
    <xdr:to>
      <xdr:col>0</xdr:col>
      <xdr:colOff>1071033</xdr:colOff>
      <xdr:row>279</xdr:row>
      <xdr:rowOff>1714500</xdr:rowOff>
    </xdr:to>
    <xdr:pic>
      <xdr:nvPicPr>
        <xdr:cNvPr id="119" name="Grafik 118" descr="img-th-ahmr-c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309033" y="121529475"/>
          <a:ext cx="76200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280</xdr:row>
      <xdr:rowOff>38100</xdr:rowOff>
    </xdr:from>
    <xdr:to>
      <xdr:col>0</xdr:col>
      <xdr:colOff>1071033</xdr:colOff>
      <xdr:row>280</xdr:row>
      <xdr:rowOff>1076325</xdr:rowOff>
    </xdr:to>
    <xdr:pic>
      <xdr:nvPicPr>
        <xdr:cNvPr id="120" name="Grafik 119" descr="img-th-ahmr-d-15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09033" y="123272550"/>
          <a:ext cx="7620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281</xdr:row>
      <xdr:rowOff>47625</xdr:rowOff>
    </xdr:from>
    <xdr:to>
      <xdr:col>0</xdr:col>
      <xdr:colOff>1071033</xdr:colOff>
      <xdr:row>281</xdr:row>
      <xdr:rowOff>1571625</xdr:rowOff>
    </xdr:to>
    <xdr:pic>
      <xdr:nvPicPr>
        <xdr:cNvPr id="121" name="Grafik 120" descr="img-th-ahmr-g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09033" y="124406025"/>
          <a:ext cx="762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284</xdr:row>
      <xdr:rowOff>19050</xdr:rowOff>
    </xdr:from>
    <xdr:to>
      <xdr:col>0</xdr:col>
      <xdr:colOff>1071033</xdr:colOff>
      <xdr:row>284</xdr:row>
      <xdr:rowOff>1152525</xdr:rowOff>
    </xdr:to>
    <xdr:pic>
      <xdr:nvPicPr>
        <xdr:cNvPr id="122" name="Grafik 121" descr="img-th-ahmo-dc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09033" y="127206375"/>
          <a:ext cx="76200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285</xdr:row>
      <xdr:rowOff>19050</xdr:rowOff>
    </xdr:from>
    <xdr:to>
      <xdr:col>0</xdr:col>
      <xdr:colOff>1071033</xdr:colOff>
      <xdr:row>285</xdr:row>
      <xdr:rowOff>1543050</xdr:rowOff>
    </xdr:to>
    <xdr:pic>
      <xdr:nvPicPr>
        <xdr:cNvPr id="123" name="Grafik 122" descr="img-th-ahmo-g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309033" y="128444625"/>
          <a:ext cx="762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286</xdr:row>
      <xdr:rowOff>19050</xdr:rowOff>
    </xdr:from>
    <xdr:to>
      <xdr:col>0</xdr:col>
      <xdr:colOff>1071033</xdr:colOff>
      <xdr:row>286</xdr:row>
      <xdr:rowOff>657225</xdr:rowOff>
    </xdr:to>
    <xdr:pic>
      <xdr:nvPicPr>
        <xdr:cNvPr id="124" name="Grafik 123" descr="img-th-ahmo-d01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309033" y="130073400"/>
          <a:ext cx="76200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287</xdr:row>
      <xdr:rowOff>19050</xdr:rowOff>
    </xdr:from>
    <xdr:to>
      <xdr:col>0</xdr:col>
      <xdr:colOff>1071033</xdr:colOff>
      <xdr:row>289</xdr:row>
      <xdr:rowOff>190500</xdr:rowOff>
    </xdr:to>
    <xdr:pic>
      <xdr:nvPicPr>
        <xdr:cNvPr id="125" name="Grafik 124" descr="img-th-ahmo-d02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309033" y="130854450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290</xdr:row>
      <xdr:rowOff>19050</xdr:rowOff>
    </xdr:from>
    <xdr:to>
      <xdr:col>0</xdr:col>
      <xdr:colOff>1071033</xdr:colOff>
      <xdr:row>291</xdr:row>
      <xdr:rowOff>352425</xdr:rowOff>
    </xdr:to>
    <xdr:pic>
      <xdr:nvPicPr>
        <xdr:cNvPr id="126" name="Grafik 125" descr="img-th-ahmo-g0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309033" y="131511675"/>
          <a:ext cx="7620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451908</xdr:colOff>
      <xdr:row>165</xdr:row>
      <xdr:rowOff>114300</xdr:rowOff>
    </xdr:from>
    <xdr:to>
      <xdr:col>0</xdr:col>
      <xdr:colOff>928158</xdr:colOff>
      <xdr:row>165</xdr:row>
      <xdr:rowOff>457200</xdr:rowOff>
    </xdr:to>
    <xdr:pic>
      <xdr:nvPicPr>
        <xdr:cNvPr id="127" name="Grafik 126" descr="img-th-afh-06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451908" y="71866125"/>
          <a:ext cx="47625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214</xdr:row>
      <xdr:rowOff>47625</xdr:rowOff>
    </xdr:from>
    <xdr:to>
      <xdr:col>0</xdr:col>
      <xdr:colOff>1071033</xdr:colOff>
      <xdr:row>214</xdr:row>
      <xdr:rowOff>1123950</xdr:rowOff>
    </xdr:to>
    <xdr:pic>
      <xdr:nvPicPr>
        <xdr:cNvPr id="128" name="Grafik 127" descr="img-th-tj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309033" y="87991950"/>
          <a:ext cx="7620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62</xdr:row>
      <xdr:rowOff>133350</xdr:rowOff>
    </xdr:from>
    <xdr:to>
      <xdr:col>0</xdr:col>
      <xdr:colOff>1071033</xdr:colOff>
      <xdr:row>66</xdr:row>
      <xdr:rowOff>142875</xdr:rowOff>
    </xdr:to>
    <xdr:pic>
      <xdr:nvPicPr>
        <xdr:cNvPr id="129" name="Grafik 128" descr="img-th-fl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309033" y="14268450"/>
          <a:ext cx="7620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326</xdr:row>
      <xdr:rowOff>19050</xdr:rowOff>
    </xdr:from>
    <xdr:to>
      <xdr:col>0</xdr:col>
      <xdr:colOff>1071033</xdr:colOff>
      <xdr:row>326</xdr:row>
      <xdr:rowOff>581025</xdr:rowOff>
    </xdr:to>
    <xdr:pic>
      <xdr:nvPicPr>
        <xdr:cNvPr id="130" name="Grafik 129" descr="img-th-td-gold-40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309033" y="145465800"/>
          <a:ext cx="76200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44</xdr:row>
      <xdr:rowOff>66675</xdr:rowOff>
    </xdr:from>
    <xdr:to>
      <xdr:col>0</xdr:col>
      <xdr:colOff>1071033</xdr:colOff>
      <xdr:row>46</xdr:row>
      <xdr:rowOff>171450</xdr:rowOff>
    </xdr:to>
    <xdr:pic>
      <xdr:nvPicPr>
        <xdr:cNvPr id="131" name="Grafik 130" descr="img-th-fh-l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09033" y="9906000"/>
          <a:ext cx="762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47</xdr:row>
      <xdr:rowOff>47625</xdr:rowOff>
    </xdr:from>
    <xdr:to>
      <xdr:col>0</xdr:col>
      <xdr:colOff>1071033</xdr:colOff>
      <xdr:row>49</xdr:row>
      <xdr:rowOff>209550</xdr:rowOff>
    </xdr:to>
    <xdr:pic>
      <xdr:nvPicPr>
        <xdr:cNvPr id="132" name="Grafik 131" descr="img-th-afh-200k-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09033" y="10601325"/>
          <a:ext cx="7620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50</xdr:row>
      <xdr:rowOff>38100</xdr:rowOff>
    </xdr:from>
    <xdr:to>
      <xdr:col>0</xdr:col>
      <xdr:colOff>1071033</xdr:colOff>
      <xdr:row>52</xdr:row>
      <xdr:rowOff>285750</xdr:rowOff>
    </xdr:to>
    <xdr:pic>
      <xdr:nvPicPr>
        <xdr:cNvPr id="133" name="Grafik 132" descr="img-th-afh-1m-2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09033" y="11334750"/>
          <a:ext cx="762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53</xdr:row>
      <xdr:rowOff>104775</xdr:rowOff>
    </xdr:from>
    <xdr:to>
      <xdr:col>0</xdr:col>
      <xdr:colOff>1071033</xdr:colOff>
      <xdr:row>55</xdr:row>
      <xdr:rowOff>200025</xdr:rowOff>
    </xdr:to>
    <xdr:pic>
      <xdr:nvPicPr>
        <xdr:cNvPr id="134" name="Grafik 133" descr="img-th-afh-500k-3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309033" y="12458700"/>
          <a:ext cx="7620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121</xdr:row>
      <xdr:rowOff>57150</xdr:rowOff>
    </xdr:from>
    <xdr:to>
      <xdr:col>0</xdr:col>
      <xdr:colOff>1071033</xdr:colOff>
      <xdr:row>121</xdr:row>
      <xdr:rowOff>590550</xdr:rowOff>
    </xdr:to>
    <xdr:pic>
      <xdr:nvPicPr>
        <xdr:cNvPr id="135" name="Grafik 134" descr="img-th-afh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09033" y="39443025"/>
          <a:ext cx="7620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182033</xdr:colOff>
      <xdr:row>120</xdr:row>
      <xdr:rowOff>47625</xdr:rowOff>
    </xdr:from>
    <xdr:to>
      <xdr:col>0</xdr:col>
      <xdr:colOff>1198033</xdr:colOff>
      <xdr:row>120</xdr:row>
      <xdr:rowOff>644525</xdr:rowOff>
    </xdr:to>
    <xdr:pic>
      <xdr:nvPicPr>
        <xdr:cNvPr id="136" name="Grafik 135" descr="img-th-fh-a01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82033" y="38700075"/>
          <a:ext cx="1016000" cy="59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14</xdr:row>
      <xdr:rowOff>47625</xdr:rowOff>
    </xdr:from>
    <xdr:to>
      <xdr:col>0</xdr:col>
      <xdr:colOff>1071033</xdr:colOff>
      <xdr:row>14</xdr:row>
      <xdr:rowOff>676275</xdr:rowOff>
    </xdr:to>
    <xdr:pic>
      <xdr:nvPicPr>
        <xdr:cNvPr id="137" name="Grafik 136" descr="img-th-fa-g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309033" y="3286125"/>
          <a:ext cx="7620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309033</xdr:colOff>
      <xdr:row>117</xdr:row>
      <xdr:rowOff>28575</xdr:rowOff>
    </xdr:from>
    <xdr:to>
      <xdr:col>0</xdr:col>
      <xdr:colOff>1071033</xdr:colOff>
      <xdr:row>117</xdr:row>
      <xdr:rowOff>733425</xdr:rowOff>
    </xdr:to>
    <xdr:pic>
      <xdr:nvPicPr>
        <xdr:cNvPr id="139" name="Grafik 138" descr="img-th-afh-03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309033" y="37204650"/>
          <a:ext cx="76200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238</xdr:row>
      <xdr:rowOff>57150</xdr:rowOff>
    </xdr:from>
    <xdr:to>
      <xdr:col>0</xdr:col>
      <xdr:colOff>1038225</xdr:colOff>
      <xdr:row>238</xdr:row>
      <xdr:rowOff>971550</xdr:rowOff>
    </xdr:to>
    <xdr:pic>
      <xdr:nvPicPr>
        <xdr:cNvPr id="140" name="Grafik 139" descr="img-th-atb-us03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6225" y="93926025"/>
          <a:ext cx="7620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139</xdr:row>
      <xdr:rowOff>28575</xdr:rowOff>
    </xdr:from>
    <xdr:to>
      <xdr:col>0</xdr:col>
      <xdr:colOff>1057275</xdr:colOff>
      <xdr:row>139</xdr:row>
      <xdr:rowOff>695325</xdr:rowOff>
    </xdr:to>
    <xdr:pic>
      <xdr:nvPicPr>
        <xdr:cNvPr id="138" name="Grafik 137" descr="img-th-ac-10s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95275" y="51501675"/>
          <a:ext cx="76200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161</xdr:row>
      <xdr:rowOff>95250</xdr:rowOff>
    </xdr:from>
    <xdr:to>
      <xdr:col>0</xdr:col>
      <xdr:colOff>1047750</xdr:colOff>
      <xdr:row>161</xdr:row>
      <xdr:rowOff>676275</xdr:rowOff>
    </xdr:to>
    <xdr:pic>
      <xdr:nvPicPr>
        <xdr:cNvPr id="142" name="Grafik 141" descr="img-th-ac-43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85750" y="70999350"/>
          <a:ext cx="762000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164</xdr:row>
      <xdr:rowOff>219075</xdr:rowOff>
    </xdr:from>
    <xdr:to>
      <xdr:col>0</xdr:col>
      <xdr:colOff>1038225</xdr:colOff>
      <xdr:row>164</xdr:row>
      <xdr:rowOff>828675</xdr:rowOff>
    </xdr:to>
    <xdr:pic>
      <xdr:nvPicPr>
        <xdr:cNvPr id="144" name="Grafik 143" descr="img-th-ac-5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76225" y="72351900"/>
          <a:ext cx="76200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162</xdr:row>
      <xdr:rowOff>28575</xdr:rowOff>
    </xdr:from>
    <xdr:to>
      <xdr:col>0</xdr:col>
      <xdr:colOff>1085850</xdr:colOff>
      <xdr:row>162</xdr:row>
      <xdr:rowOff>704850</xdr:rowOff>
    </xdr:to>
    <xdr:pic>
      <xdr:nvPicPr>
        <xdr:cNvPr id="146" name="Grafik 145" descr="img-th-ac-46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323850" y="71666100"/>
          <a:ext cx="76200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166</xdr:row>
      <xdr:rowOff>28575</xdr:rowOff>
    </xdr:from>
    <xdr:to>
      <xdr:col>0</xdr:col>
      <xdr:colOff>1066800</xdr:colOff>
      <xdr:row>166</xdr:row>
      <xdr:rowOff>847725</xdr:rowOff>
    </xdr:to>
    <xdr:pic>
      <xdr:nvPicPr>
        <xdr:cNvPr id="148" name="Grafik 147" descr="img-th-fk-a01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304800" y="74771250"/>
          <a:ext cx="762000" cy="819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ntingent\a_marketingtools\SAUTER\Kraftmessung\Marketing\Range%20&amp;%20Quantitie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ändler - Hersteller, sortiert"/>
      <sheetName val="Händler"/>
      <sheetName val="Geräte"/>
      <sheetName val="Zubehör"/>
      <sheetName val="Sonstige Kosten"/>
      <sheetName val="Aufnehm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kern-sohn.com/en/shop/subcategory-21.html" TargetMode="External"/><Relationship Id="rId1" Type="http://schemas.openxmlformats.org/officeDocument/2006/relationships/hyperlink" Target="http://www.kern-sohn.com/en/shop/subcategory-21.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M1271"/>
  <sheetViews>
    <sheetView tabSelected="1" zoomScaleNormal="100" zoomScalePageLayoutView="115" workbookViewId="0">
      <pane ySplit="9" topLeftCell="A1026" activePane="bottomLeft" state="frozen"/>
      <selection pane="bottomLeft" activeCell="L1255" sqref="L1255"/>
    </sheetView>
  </sheetViews>
  <sheetFormatPr baseColWidth="10" defaultRowHeight="11.25"/>
  <cols>
    <col min="1" max="1" width="14.28515625" style="10" customWidth="1"/>
    <col min="2" max="2" width="23.42578125" style="380" customWidth="1"/>
    <col min="3" max="3" width="76.140625" style="1" customWidth="1"/>
    <col min="4" max="4" width="76.140625" style="1" hidden="1" customWidth="1"/>
    <col min="5" max="5" width="17.7109375" style="2" bestFit="1" customWidth="1"/>
    <col min="6" max="6" width="20.42578125" style="3" bestFit="1" customWidth="1"/>
    <col min="7" max="7" width="13.85546875" style="10" bestFit="1" customWidth="1"/>
    <col min="8" max="8" width="10.28515625" style="336" customWidth="1"/>
    <col min="9" max="10" width="10.28515625" style="420" customWidth="1"/>
    <col min="11" max="11" width="12.42578125" style="336" customWidth="1"/>
    <col min="12" max="12" width="55.7109375" style="206" customWidth="1"/>
    <col min="13" max="13" width="9.28515625" style="10" customWidth="1"/>
    <col min="14" max="16384" width="11.42578125" style="1"/>
  </cols>
  <sheetData>
    <row r="1" spans="1:13" s="109" customFormat="1" ht="21.75" customHeight="1" thickBot="1">
      <c r="A1" s="1015" t="s">
        <v>2267</v>
      </c>
      <c r="B1" s="1016"/>
      <c r="C1" s="1016"/>
      <c r="D1" s="1016"/>
      <c r="E1" s="1016"/>
      <c r="F1" s="1016"/>
      <c r="G1" s="1016"/>
      <c r="H1" s="1016"/>
      <c r="I1" s="1016"/>
      <c r="J1" s="1016"/>
      <c r="K1" s="1016"/>
      <c r="L1" s="1017"/>
      <c r="M1" s="234"/>
    </row>
    <row r="2" spans="1:13" ht="12" thickBot="1">
      <c r="A2" s="58"/>
      <c r="B2" s="338"/>
      <c r="C2" s="57"/>
      <c r="D2" s="57"/>
      <c r="E2" s="59"/>
      <c r="F2" s="60"/>
      <c r="G2" s="58"/>
      <c r="H2" s="330"/>
      <c r="I2" s="381"/>
      <c r="J2" s="381"/>
      <c r="K2" s="330"/>
      <c r="L2" s="203"/>
    </row>
    <row r="3" spans="1:13" ht="13.5" customHeight="1" thickBot="1">
      <c r="A3" s="142" t="s">
        <v>282</v>
      </c>
      <c r="B3" s="141"/>
      <c r="C3" s="101"/>
      <c r="D3" s="101"/>
      <c r="E3" s="104">
        <v>32.5</v>
      </c>
      <c r="F3" s="102" t="s">
        <v>448</v>
      </c>
      <c r="G3" s="176"/>
      <c r="H3" s="331"/>
      <c r="I3" s="382"/>
      <c r="J3" s="382"/>
      <c r="K3" s="331"/>
      <c r="L3" s="233"/>
    </row>
    <row r="4" spans="1:13" ht="13.5" customHeight="1" thickBot="1">
      <c r="A4" s="273" t="s">
        <v>306</v>
      </c>
      <c r="B4" s="274"/>
      <c r="C4" s="275"/>
      <c r="D4" s="275"/>
      <c r="E4" s="276">
        <v>40</v>
      </c>
      <c r="F4" s="277" t="s">
        <v>448</v>
      </c>
      <c r="G4" s="278"/>
      <c r="H4" s="332"/>
      <c r="I4" s="383"/>
      <c r="J4" s="383"/>
      <c r="K4" s="332"/>
      <c r="L4" s="279"/>
    </row>
    <row r="5" spans="1:13" ht="13.5" customHeight="1" thickBot="1">
      <c r="A5" s="609" t="s">
        <v>80</v>
      </c>
      <c r="B5" s="610"/>
      <c r="C5" s="611"/>
      <c r="D5" s="611"/>
      <c r="E5" s="612">
        <v>40</v>
      </c>
      <c r="F5" s="613" t="s">
        <v>448</v>
      </c>
      <c r="G5" s="614"/>
      <c r="H5" s="615"/>
      <c r="I5" s="616"/>
      <c r="J5" s="616"/>
      <c r="K5" s="615"/>
      <c r="L5" s="617"/>
    </row>
    <row r="6" spans="1:13" ht="12" thickBot="1">
      <c r="A6" s="58"/>
      <c r="B6" s="338"/>
      <c r="C6" s="57"/>
      <c r="D6" s="57"/>
      <c r="E6" s="59"/>
      <c r="F6" s="60"/>
      <c r="G6" s="58"/>
      <c r="H6" s="330"/>
      <c r="I6" s="381"/>
      <c r="J6" s="381"/>
      <c r="K6" s="330"/>
      <c r="L6" s="203"/>
    </row>
    <row r="7" spans="1:13" s="105" customFormat="1" ht="51" customHeight="1" thickBot="1">
      <c r="A7" s="533" t="s">
        <v>993</v>
      </c>
      <c r="B7" s="534" t="s">
        <v>1099</v>
      </c>
      <c r="C7" s="534" t="s">
        <v>991</v>
      </c>
      <c r="D7" s="534" t="s">
        <v>1819</v>
      </c>
      <c r="E7" s="535" t="s">
        <v>449</v>
      </c>
      <c r="F7" s="536" t="s">
        <v>450</v>
      </c>
      <c r="G7" s="537" t="s">
        <v>2255</v>
      </c>
      <c r="H7" s="537" t="s">
        <v>2249</v>
      </c>
      <c r="I7" s="538" t="s">
        <v>1546</v>
      </c>
      <c r="J7" s="538" t="s">
        <v>2250</v>
      </c>
      <c r="K7" s="540" t="s">
        <v>2251</v>
      </c>
      <c r="L7" s="539" t="s">
        <v>1218</v>
      </c>
      <c r="M7" s="235"/>
    </row>
    <row r="8" spans="1:13" s="105" customFormat="1" ht="51" hidden="1" customHeight="1" thickBot="1">
      <c r="A8" s="533" t="s">
        <v>2092</v>
      </c>
      <c r="B8" s="534" t="s">
        <v>2091</v>
      </c>
      <c r="C8" s="534" t="s">
        <v>1819</v>
      </c>
      <c r="D8" s="534" t="s">
        <v>1819</v>
      </c>
      <c r="E8" s="535" t="s">
        <v>2093</v>
      </c>
      <c r="F8" s="536" t="s">
        <v>2094</v>
      </c>
      <c r="G8" s="537" t="s">
        <v>2095</v>
      </c>
      <c r="H8" s="537" t="s">
        <v>2269</v>
      </c>
      <c r="I8" s="538" t="s">
        <v>2096</v>
      </c>
      <c r="J8" s="538" t="s">
        <v>2270</v>
      </c>
      <c r="K8" s="540" t="s">
        <v>2268</v>
      </c>
      <c r="L8" s="539" t="s">
        <v>1218</v>
      </c>
      <c r="M8" s="235"/>
    </row>
    <row r="9" spans="1:13" s="106" customFormat="1" ht="12.75">
      <c r="A9" s="541"/>
      <c r="B9" s="166"/>
      <c r="C9" s="166"/>
      <c r="D9" s="166"/>
      <c r="E9" s="166"/>
      <c r="F9" s="166"/>
      <c r="G9" s="166"/>
      <c r="H9" s="167"/>
      <c r="I9" s="384"/>
      <c r="J9" s="384"/>
      <c r="K9" s="167"/>
      <c r="L9" s="178"/>
      <c r="M9" s="236"/>
    </row>
    <row r="10" spans="1:13" s="106" customFormat="1" ht="0.95" customHeight="1" thickBot="1">
      <c r="A10" s="542"/>
      <c r="B10" s="543"/>
      <c r="C10" s="543"/>
      <c r="D10" s="543"/>
      <c r="E10" s="543"/>
      <c r="F10" s="543"/>
      <c r="G10" s="543"/>
      <c r="H10" s="544"/>
      <c r="I10" s="545"/>
      <c r="J10" s="545"/>
      <c r="K10" s="544"/>
      <c r="L10" s="546"/>
      <c r="M10" s="236"/>
    </row>
    <row r="11" spans="1:13" s="106" customFormat="1" ht="13.5" thickBot="1">
      <c r="A11" s="12"/>
      <c r="B11" s="157" t="s">
        <v>994</v>
      </c>
      <c r="C11" s="157"/>
      <c r="D11" s="157"/>
      <c r="E11" s="157"/>
      <c r="F11" s="157"/>
      <c r="G11" s="157"/>
      <c r="H11" s="157"/>
      <c r="I11" s="385"/>
      <c r="J11" s="385"/>
      <c r="K11" s="157"/>
      <c r="L11" s="228"/>
      <c r="M11" s="236"/>
    </row>
    <row r="12" spans="1:13" s="107" customFormat="1" ht="11.25" customHeight="1">
      <c r="A12" s="147"/>
      <c r="B12" s="355" t="s">
        <v>1385</v>
      </c>
      <c r="C12" s="302" t="s">
        <v>15</v>
      </c>
      <c r="D12" s="302" t="s">
        <v>1820</v>
      </c>
      <c r="E12" s="303">
        <v>60</v>
      </c>
      <c r="F12" s="304">
        <v>1E-3</v>
      </c>
      <c r="G12" s="305">
        <v>81</v>
      </c>
      <c r="H12" s="960">
        <v>350</v>
      </c>
      <c r="I12" s="489">
        <v>320</v>
      </c>
      <c r="J12" s="489">
        <f>IF(I12="-","-",H12-I12)</f>
        <v>30</v>
      </c>
      <c r="K12" s="435">
        <f>(H12)-(H12)/100*($E$4)</f>
        <v>210</v>
      </c>
      <c r="L12" s="569"/>
      <c r="M12" s="237"/>
    </row>
    <row r="13" spans="1:13" s="107" customFormat="1" ht="11.25" customHeight="1">
      <c r="A13" s="150"/>
      <c r="B13" s="340" t="s">
        <v>1196</v>
      </c>
      <c r="C13" s="268" t="s">
        <v>1150</v>
      </c>
      <c r="D13" s="268" t="s">
        <v>1820</v>
      </c>
      <c r="E13" s="269">
        <v>200</v>
      </c>
      <c r="F13" s="270">
        <v>0.01</v>
      </c>
      <c r="G13" s="271">
        <v>105</v>
      </c>
      <c r="H13" s="960">
        <v>290</v>
      </c>
      <c r="I13" s="387">
        <v>265</v>
      </c>
      <c r="J13" s="386">
        <f t="shared" ref="J13:J77" si="0">IF(I13="-","-",H13-I13)</f>
        <v>25</v>
      </c>
      <c r="K13" s="422">
        <f t="shared" ref="K13:K79" si="1">(H13)-(H13)/100*($E$4)</f>
        <v>174</v>
      </c>
      <c r="L13" s="284"/>
      <c r="M13" s="237"/>
    </row>
    <row r="14" spans="1:13" s="107" customFormat="1" ht="11.25" customHeight="1">
      <c r="A14" s="150"/>
      <c r="B14" s="340" t="s">
        <v>1197</v>
      </c>
      <c r="C14" s="268" t="s">
        <v>1150</v>
      </c>
      <c r="D14" s="268" t="s">
        <v>1820</v>
      </c>
      <c r="E14" s="269">
        <v>400</v>
      </c>
      <c r="F14" s="270">
        <v>0.01</v>
      </c>
      <c r="G14" s="271">
        <v>105</v>
      </c>
      <c r="H14" s="960">
        <v>330</v>
      </c>
      <c r="I14" s="387">
        <v>300</v>
      </c>
      <c r="J14" s="386">
        <f t="shared" si="0"/>
        <v>30</v>
      </c>
      <c r="K14" s="422">
        <f t="shared" si="1"/>
        <v>198</v>
      </c>
      <c r="L14" s="284"/>
      <c r="M14" s="237"/>
    </row>
    <row r="15" spans="1:13" s="107" customFormat="1" ht="11.25" customHeight="1">
      <c r="A15" s="150"/>
      <c r="B15" s="340" t="s">
        <v>1386</v>
      </c>
      <c r="C15" s="268" t="s">
        <v>1150</v>
      </c>
      <c r="D15" s="268" t="s">
        <v>1820</v>
      </c>
      <c r="E15" s="269">
        <v>600</v>
      </c>
      <c r="F15" s="270">
        <v>0.01</v>
      </c>
      <c r="G15" s="271">
        <v>105</v>
      </c>
      <c r="H15" s="960">
        <v>365</v>
      </c>
      <c r="I15" s="387">
        <v>330</v>
      </c>
      <c r="J15" s="386">
        <f t="shared" si="0"/>
        <v>35</v>
      </c>
      <c r="K15" s="422">
        <f t="shared" si="1"/>
        <v>219</v>
      </c>
      <c r="L15" s="284"/>
      <c r="M15" s="237"/>
    </row>
    <row r="16" spans="1:13" s="107" customFormat="1" ht="11.25" customHeight="1">
      <c r="A16" s="150"/>
      <c r="B16" s="340" t="s">
        <v>1198</v>
      </c>
      <c r="C16" s="268" t="s">
        <v>1150</v>
      </c>
      <c r="D16" s="268" t="s">
        <v>1820</v>
      </c>
      <c r="E16" s="269">
        <v>400</v>
      </c>
      <c r="F16" s="270">
        <v>0.1</v>
      </c>
      <c r="G16" s="271" t="s">
        <v>690</v>
      </c>
      <c r="H16" s="960">
        <v>185</v>
      </c>
      <c r="I16" s="387">
        <v>165</v>
      </c>
      <c r="J16" s="386">
        <f t="shared" si="0"/>
        <v>20</v>
      </c>
      <c r="K16" s="422">
        <f t="shared" si="1"/>
        <v>111</v>
      </c>
      <c r="L16" s="284"/>
      <c r="M16" s="237"/>
    </row>
    <row r="17" spans="1:13" s="107" customFormat="1" ht="11.25" customHeight="1">
      <c r="A17" s="150"/>
      <c r="B17" s="340" t="s">
        <v>1199</v>
      </c>
      <c r="C17" s="268" t="s">
        <v>1150</v>
      </c>
      <c r="D17" s="268" t="s">
        <v>1820</v>
      </c>
      <c r="E17" s="269">
        <v>1000</v>
      </c>
      <c r="F17" s="270">
        <v>0.1</v>
      </c>
      <c r="G17" s="271" t="s">
        <v>690</v>
      </c>
      <c r="H17" s="960">
        <v>245</v>
      </c>
      <c r="I17" s="387">
        <v>220</v>
      </c>
      <c r="J17" s="386">
        <f t="shared" si="0"/>
        <v>25</v>
      </c>
      <c r="K17" s="422">
        <f t="shared" si="1"/>
        <v>147</v>
      </c>
      <c r="L17" s="284"/>
      <c r="M17" s="237"/>
    </row>
    <row r="18" spans="1:13" s="107" customFormat="1" ht="11.25" customHeight="1">
      <c r="A18" s="150"/>
      <c r="B18" s="340" t="s">
        <v>1200</v>
      </c>
      <c r="C18" s="268" t="s">
        <v>1150</v>
      </c>
      <c r="D18" s="268" t="s">
        <v>1820</v>
      </c>
      <c r="E18" s="269">
        <v>2000</v>
      </c>
      <c r="F18" s="270">
        <v>0.1</v>
      </c>
      <c r="G18" s="271" t="s">
        <v>690</v>
      </c>
      <c r="H18" s="960">
        <v>270</v>
      </c>
      <c r="I18" s="387">
        <v>245</v>
      </c>
      <c r="J18" s="386">
        <f t="shared" si="0"/>
        <v>25</v>
      </c>
      <c r="K18" s="422">
        <f t="shared" si="1"/>
        <v>162</v>
      </c>
      <c r="L18" s="284"/>
      <c r="M18" s="237"/>
    </row>
    <row r="19" spans="1:13" s="107" customFormat="1" ht="11.25" customHeight="1">
      <c r="A19" s="150"/>
      <c r="B19" s="340" t="s">
        <v>1201</v>
      </c>
      <c r="C19" s="268" t="s">
        <v>1150</v>
      </c>
      <c r="D19" s="268" t="s">
        <v>1820</v>
      </c>
      <c r="E19" s="269">
        <v>4000</v>
      </c>
      <c r="F19" s="270">
        <v>0.1</v>
      </c>
      <c r="G19" s="271" t="s">
        <v>691</v>
      </c>
      <c r="H19" s="960">
        <v>330</v>
      </c>
      <c r="I19" s="387">
        <v>300</v>
      </c>
      <c r="J19" s="386">
        <f t="shared" si="0"/>
        <v>30</v>
      </c>
      <c r="K19" s="422">
        <f t="shared" si="1"/>
        <v>198</v>
      </c>
      <c r="L19" s="284"/>
      <c r="M19" s="237"/>
    </row>
    <row r="20" spans="1:13" s="107" customFormat="1" ht="11.25" customHeight="1">
      <c r="A20" s="150"/>
      <c r="B20" s="340" t="s">
        <v>1387</v>
      </c>
      <c r="C20" s="268" t="s">
        <v>1150</v>
      </c>
      <c r="D20" s="268" t="s">
        <v>1820</v>
      </c>
      <c r="E20" s="269">
        <v>6000</v>
      </c>
      <c r="F20" s="270">
        <v>0.1</v>
      </c>
      <c r="G20" s="271" t="s">
        <v>691</v>
      </c>
      <c r="H20" s="960">
        <v>365</v>
      </c>
      <c r="I20" s="387">
        <v>330</v>
      </c>
      <c r="J20" s="386">
        <f t="shared" si="0"/>
        <v>35</v>
      </c>
      <c r="K20" s="422">
        <f t="shared" si="1"/>
        <v>219</v>
      </c>
      <c r="L20" s="284"/>
      <c r="M20" s="237"/>
    </row>
    <row r="21" spans="1:13" s="107" customFormat="1" ht="11.25" customHeight="1">
      <c r="A21" s="150"/>
      <c r="B21" s="340" t="s">
        <v>1202</v>
      </c>
      <c r="C21" s="268" t="s">
        <v>1150</v>
      </c>
      <c r="D21" s="268" t="s">
        <v>1820</v>
      </c>
      <c r="E21" s="269">
        <v>4000</v>
      </c>
      <c r="F21" s="270">
        <v>1</v>
      </c>
      <c r="G21" s="271" t="s">
        <v>691</v>
      </c>
      <c r="H21" s="960">
        <v>160</v>
      </c>
      <c r="I21" s="387">
        <v>145</v>
      </c>
      <c r="J21" s="386">
        <f t="shared" si="0"/>
        <v>15</v>
      </c>
      <c r="K21" s="422">
        <f t="shared" si="1"/>
        <v>96</v>
      </c>
      <c r="L21" s="284"/>
      <c r="M21" s="237"/>
    </row>
    <row r="22" spans="1:13" s="107" customFormat="1" ht="11.25" customHeight="1">
      <c r="A22" s="150"/>
      <c r="B22" s="340" t="s">
        <v>1203</v>
      </c>
      <c r="C22" s="268" t="s">
        <v>1150</v>
      </c>
      <c r="D22" s="268" t="s">
        <v>1820</v>
      </c>
      <c r="E22" s="269">
        <v>6000</v>
      </c>
      <c r="F22" s="270">
        <v>1</v>
      </c>
      <c r="G22" s="285" t="s">
        <v>691</v>
      </c>
      <c r="H22" s="960">
        <v>180</v>
      </c>
      <c r="I22" s="387">
        <v>165</v>
      </c>
      <c r="J22" s="386">
        <f t="shared" si="0"/>
        <v>15</v>
      </c>
      <c r="K22" s="422">
        <f t="shared" si="1"/>
        <v>108</v>
      </c>
      <c r="L22" s="284"/>
      <c r="M22" s="237"/>
    </row>
    <row r="23" spans="1:13" s="107" customFormat="1" ht="3.95" customHeight="1">
      <c r="A23" s="150"/>
      <c r="B23" s="341"/>
      <c r="C23" s="47"/>
      <c r="D23" s="47"/>
      <c r="E23" s="48"/>
      <c r="F23" s="49"/>
      <c r="G23" s="50"/>
      <c r="H23" s="333" t="s">
        <v>1195</v>
      </c>
      <c r="I23" s="388"/>
      <c r="J23" s="469"/>
      <c r="K23" s="423"/>
      <c r="L23" s="213"/>
      <c r="M23" s="237"/>
    </row>
    <row r="24" spans="1:13" s="107" customFormat="1" ht="11.25" customHeight="1">
      <c r="A24" s="150"/>
      <c r="B24" s="341" t="s">
        <v>569</v>
      </c>
      <c r="C24" s="47" t="s">
        <v>1828</v>
      </c>
      <c r="D24" s="47" t="s">
        <v>2084</v>
      </c>
      <c r="E24" s="48" t="s">
        <v>455</v>
      </c>
      <c r="F24" s="49" t="s">
        <v>455</v>
      </c>
      <c r="G24" s="128" t="s">
        <v>455</v>
      </c>
      <c r="H24" s="333">
        <v>26</v>
      </c>
      <c r="I24" s="389">
        <v>25</v>
      </c>
      <c r="J24" s="469">
        <f t="shared" si="0"/>
        <v>1</v>
      </c>
      <c r="K24" s="424">
        <f>(H24)-(H24)/100*($E$3)</f>
        <v>17.549999999999997</v>
      </c>
      <c r="L24" s="229"/>
      <c r="M24" s="237"/>
    </row>
    <row r="25" spans="1:13" s="107" customFormat="1" ht="11.25" customHeight="1">
      <c r="A25" s="150"/>
      <c r="B25" s="341" t="s">
        <v>2100</v>
      </c>
      <c r="C25" s="47" t="s">
        <v>2278</v>
      </c>
      <c r="D25" s="47"/>
      <c r="E25" s="48" t="s">
        <v>455</v>
      </c>
      <c r="F25" s="49" t="s">
        <v>455</v>
      </c>
      <c r="G25" s="128" t="s">
        <v>455</v>
      </c>
      <c r="H25" s="333">
        <v>25</v>
      </c>
      <c r="I25" s="389">
        <v>25</v>
      </c>
      <c r="J25" s="469">
        <v>1</v>
      </c>
      <c r="K25" s="425">
        <f t="shared" ref="K25:K64" si="2">(H25)-(H25)/100*($E$3)</f>
        <v>16.875</v>
      </c>
      <c r="L25" s="229"/>
      <c r="M25" s="237"/>
    </row>
    <row r="26" spans="1:13" s="107" customFormat="1" ht="11.25" customHeight="1">
      <c r="A26" s="150"/>
      <c r="B26" s="341" t="s">
        <v>570</v>
      </c>
      <c r="C26" s="47" t="s">
        <v>1829</v>
      </c>
      <c r="D26" s="47" t="s">
        <v>2029</v>
      </c>
      <c r="E26" s="48" t="s">
        <v>455</v>
      </c>
      <c r="F26" s="49" t="s">
        <v>455</v>
      </c>
      <c r="G26" s="50" t="s">
        <v>455</v>
      </c>
      <c r="H26" s="333">
        <v>26</v>
      </c>
      <c r="I26" s="389">
        <v>25</v>
      </c>
      <c r="J26" s="469">
        <f t="shared" si="0"/>
        <v>1</v>
      </c>
      <c r="K26" s="425">
        <f t="shared" si="2"/>
        <v>17.549999999999997</v>
      </c>
      <c r="L26" s="229"/>
      <c r="M26" s="237"/>
    </row>
    <row r="27" spans="1:13" s="107" customFormat="1" ht="11.25" customHeight="1">
      <c r="A27" s="150"/>
      <c r="B27" s="341" t="s">
        <v>571</v>
      </c>
      <c r="C27" s="47" t="s">
        <v>1830</v>
      </c>
      <c r="D27" s="47" t="s">
        <v>2030</v>
      </c>
      <c r="E27" s="48" t="s">
        <v>455</v>
      </c>
      <c r="F27" s="49" t="s">
        <v>455</v>
      </c>
      <c r="G27" s="50" t="s">
        <v>455</v>
      </c>
      <c r="H27" s="333">
        <v>26</v>
      </c>
      <c r="I27" s="389">
        <v>25</v>
      </c>
      <c r="J27" s="469">
        <f t="shared" si="0"/>
        <v>1</v>
      </c>
      <c r="K27" s="425">
        <f t="shared" si="2"/>
        <v>17.549999999999997</v>
      </c>
      <c r="L27" s="229"/>
      <c r="M27" s="237"/>
    </row>
    <row r="28" spans="1:13" s="107" customFormat="1" ht="11.25" customHeight="1">
      <c r="A28" s="150"/>
      <c r="B28" s="341" t="s">
        <v>572</v>
      </c>
      <c r="C28" s="47" t="s">
        <v>574</v>
      </c>
      <c r="D28" s="47" t="s">
        <v>2031</v>
      </c>
      <c r="E28" s="48" t="s">
        <v>455</v>
      </c>
      <c r="F28" s="49" t="s">
        <v>455</v>
      </c>
      <c r="G28" s="50" t="s">
        <v>455</v>
      </c>
      <c r="H28" s="333">
        <v>25</v>
      </c>
      <c r="I28" s="389">
        <v>15</v>
      </c>
      <c r="J28" s="469">
        <f t="shared" si="0"/>
        <v>10</v>
      </c>
      <c r="K28" s="425">
        <f t="shared" si="2"/>
        <v>16.875</v>
      </c>
      <c r="L28" s="229"/>
      <c r="M28" s="237"/>
    </row>
    <row r="29" spans="1:13" s="107" customFormat="1" ht="11.25" customHeight="1">
      <c r="A29" s="150"/>
      <c r="B29" s="341" t="s">
        <v>573</v>
      </c>
      <c r="C29" s="47" t="s">
        <v>720</v>
      </c>
      <c r="D29" s="47" t="s">
        <v>1823</v>
      </c>
      <c r="E29" s="48" t="s">
        <v>455</v>
      </c>
      <c r="F29" s="49" t="s">
        <v>455</v>
      </c>
      <c r="G29" s="50" t="s">
        <v>455</v>
      </c>
      <c r="H29" s="333">
        <v>22</v>
      </c>
      <c r="I29" s="389">
        <v>20</v>
      </c>
      <c r="J29" s="469">
        <f t="shared" si="0"/>
        <v>2</v>
      </c>
      <c r="K29" s="425">
        <f t="shared" si="2"/>
        <v>14.85</v>
      </c>
      <c r="L29" s="229"/>
      <c r="M29" s="237"/>
    </row>
    <row r="30" spans="1:13" s="107" customFormat="1" ht="11.25" customHeight="1">
      <c r="A30" s="150"/>
      <c r="B30" s="341" t="s">
        <v>351</v>
      </c>
      <c r="C30" s="47" t="s">
        <v>237</v>
      </c>
      <c r="D30" s="47" t="s">
        <v>1845</v>
      </c>
      <c r="E30" s="48" t="s">
        <v>455</v>
      </c>
      <c r="F30" s="49" t="s">
        <v>455</v>
      </c>
      <c r="G30" s="50" t="s">
        <v>455</v>
      </c>
      <c r="H30" s="333">
        <v>25</v>
      </c>
      <c r="I30" s="389">
        <v>25</v>
      </c>
      <c r="J30" s="469">
        <f t="shared" si="0"/>
        <v>0</v>
      </c>
      <c r="K30" s="425">
        <f t="shared" si="2"/>
        <v>16.875</v>
      </c>
      <c r="L30" s="229"/>
      <c r="M30" s="237"/>
    </row>
    <row r="31" spans="1:13" s="107" customFormat="1" ht="11.25" customHeight="1" thickBot="1">
      <c r="A31" s="151"/>
      <c r="B31" s="342" t="s">
        <v>236</v>
      </c>
      <c r="C31" s="43" t="s">
        <v>238</v>
      </c>
      <c r="D31" s="43" t="s">
        <v>1846</v>
      </c>
      <c r="E31" s="44" t="s">
        <v>455</v>
      </c>
      <c r="F31" s="45" t="s">
        <v>455</v>
      </c>
      <c r="G31" s="46" t="s">
        <v>455</v>
      </c>
      <c r="H31" s="921">
        <v>25</v>
      </c>
      <c r="I31" s="390">
        <v>25</v>
      </c>
      <c r="J31" s="470">
        <f t="shared" si="0"/>
        <v>0</v>
      </c>
      <c r="K31" s="570">
        <f t="shared" si="2"/>
        <v>16.875</v>
      </c>
      <c r="L31" s="230"/>
      <c r="M31" s="237"/>
    </row>
    <row r="32" spans="1:13" s="107" customFormat="1" ht="11.25" customHeight="1">
      <c r="A32" s="147"/>
      <c r="B32" s="343" t="s">
        <v>1204</v>
      </c>
      <c r="C32" s="36" t="s">
        <v>1150</v>
      </c>
      <c r="D32" s="36" t="s">
        <v>1820</v>
      </c>
      <c r="E32" s="37">
        <v>160</v>
      </c>
      <c r="F32" s="38">
        <v>1E-3</v>
      </c>
      <c r="G32" s="39">
        <v>105</v>
      </c>
      <c r="H32" s="922">
        <v>450</v>
      </c>
      <c r="I32" s="391">
        <v>430</v>
      </c>
      <c r="J32" s="469">
        <f t="shared" si="0"/>
        <v>20</v>
      </c>
      <c r="K32" s="426">
        <f t="shared" si="2"/>
        <v>303.75</v>
      </c>
      <c r="L32" s="231"/>
      <c r="M32" s="237"/>
    </row>
    <row r="33" spans="1:13" s="107" customFormat="1" ht="11.25" customHeight="1">
      <c r="A33" s="148"/>
      <c r="B33" s="344" t="s">
        <v>1205</v>
      </c>
      <c r="C33" s="40" t="s">
        <v>1150</v>
      </c>
      <c r="D33" s="40" t="s">
        <v>1820</v>
      </c>
      <c r="E33" s="41">
        <v>240</v>
      </c>
      <c r="F33" s="42">
        <v>1E-3</v>
      </c>
      <c r="G33" s="11">
        <v>105</v>
      </c>
      <c r="H33" s="333">
        <v>450</v>
      </c>
      <c r="I33" s="391">
        <v>440</v>
      </c>
      <c r="J33" s="469">
        <f t="shared" si="0"/>
        <v>10</v>
      </c>
      <c r="K33" s="427">
        <f t="shared" si="2"/>
        <v>303.75</v>
      </c>
      <c r="L33" s="232"/>
      <c r="M33" s="237"/>
    </row>
    <row r="34" spans="1:13" s="107" customFormat="1" ht="11.25" customHeight="1">
      <c r="A34" s="148"/>
      <c r="B34" s="344" t="s">
        <v>1206</v>
      </c>
      <c r="C34" s="40" t="s">
        <v>1150</v>
      </c>
      <c r="D34" s="40" t="s">
        <v>1820</v>
      </c>
      <c r="E34" s="41">
        <v>420</v>
      </c>
      <c r="F34" s="42">
        <v>1E-3</v>
      </c>
      <c r="G34" s="11">
        <v>105</v>
      </c>
      <c r="H34" s="333">
        <v>470</v>
      </c>
      <c r="I34" s="391">
        <v>450</v>
      </c>
      <c r="J34" s="469">
        <f t="shared" si="0"/>
        <v>20</v>
      </c>
      <c r="K34" s="427">
        <f t="shared" si="2"/>
        <v>317.25</v>
      </c>
      <c r="L34" s="232"/>
      <c r="M34" s="237"/>
    </row>
    <row r="35" spans="1:13" s="107" customFormat="1" ht="11.25" customHeight="1">
      <c r="A35" s="148"/>
      <c r="B35" s="344" t="s">
        <v>1157</v>
      </c>
      <c r="C35" s="40" t="s">
        <v>1150</v>
      </c>
      <c r="D35" s="40" t="s">
        <v>1820</v>
      </c>
      <c r="E35" s="41">
        <v>1600</v>
      </c>
      <c r="F35" s="42">
        <v>0.01</v>
      </c>
      <c r="G35" s="11">
        <v>150</v>
      </c>
      <c r="H35" s="333">
        <v>420</v>
      </c>
      <c r="I35" s="391">
        <v>410</v>
      </c>
      <c r="J35" s="469">
        <f t="shared" si="0"/>
        <v>10</v>
      </c>
      <c r="K35" s="427">
        <f t="shared" si="2"/>
        <v>283.5</v>
      </c>
      <c r="L35" s="232"/>
      <c r="M35" s="237"/>
    </row>
    <row r="36" spans="1:13" s="107" customFormat="1" ht="11.25" customHeight="1">
      <c r="A36" s="148"/>
      <c r="B36" s="344" t="s">
        <v>1158</v>
      </c>
      <c r="C36" s="40" t="s">
        <v>15</v>
      </c>
      <c r="D36" s="40" t="s">
        <v>1820</v>
      </c>
      <c r="E36" s="41">
        <v>2400</v>
      </c>
      <c r="F36" s="42">
        <v>0.01</v>
      </c>
      <c r="G36" s="11">
        <v>150</v>
      </c>
      <c r="H36" s="333">
        <v>430</v>
      </c>
      <c r="I36" s="391">
        <v>420</v>
      </c>
      <c r="J36" s="469">
        <f t="shared" si="0"/>
        <v>10</v>
      </c>
      <c r="K36" s="427">
        <f t="shared" si="2"/>
        <v>290.25</v>
      </c>
      <c r="L36" s="232"/>
      <c r="M36" s="237"/>
    </row>
    <row r="37" spans="1:13" s="107" customFormat="1" ht="11.25" customHeight="1">
      <c r="A37" s="148"/>
      <c r="B37" s="344" t="s">
        <v>1159</v>
      </c>
      <c r="C37" s="40" t="s">
        <v>1150</v>
      </c>
      <c r="D37" s="40" t="s">
        <v>1820</v>
      </c>
      <c r="E37" s="41" t="s">
        <v>2294</v>
      </c>
      <c r="F37" s="42">
        <v>0.01</v>
      </c>
      <c r="G37" s="11">
        <v>150</v>
      </c>
      <c r="H37" s="333">
        <v>430</v>
      </c>
      <c r="I37" s="391">
        <v>430</v>
      </c>
      <c r="J37" s="469">
        <f t="shared" si="0"/>
        <v>0</v>
      </c>
      <c r="K37" s="427">
        <f t="shared" si="2"/>
        <v>290.25</v>
      </c>
      <c r="L37" s="212"/>
      <c r="M37" s="237"/>
    </row>
    <row r="38" spans="1:13" s="107" customFormat="1" ht="11.25" customHeight="1">
      <c r="A38" s="148"/>
      <c r="B38" s="344" t="s">
        <v>1160</v>
      </c>
      <c r="C38" s="40" t="s">
        <v>1150</v>
      </c>
      <c r="D38" s="40" t="s">
        <v>1820</v>
      </c>
      <c r="E38" s="41">
        <v>4200</v>
      </c>
      <c r="F38" s="42">
        <v>0.01</v>
      </c>
      <c r="G38" s="11">
        <v>150</v>
      </c>
      <c r="H38" s="333">
        <v>450</v>
      </c>
      <c r="I38" s="391">
        <v>450</v>
      </c>
      <c r="J38" s="469">
        <f t="shared" si="0"/>
        <v>0</v>
      </c>
      <c r="K38" s="427">
        <f t="shared" si="2"/>
        <v>303.75</v>
      </c>
      <c r="L38" s="212"/>
      <c r="M38" s="237"/>
    </row>
    <row r="39" spans="1:13" s="107" customFormat="1" ht="11.25" customHeight="1">
      <c r="A39" s="148"/>
      <c r="B39" s="344" t="s">
        <v>1091</v>
      </c>
      <c r="C39" s="40" t="s">
        <v>1150</v>
      </c>
      <c r="D39" s="40" t="s">
        <v>1820</v>
      </c>
      <c r="E39" s="41">
        <v>10000</v>
      </c>
      <c r="F39" s="42">
        <v>0.1</v>
      </c>
      <c r="G39" s="11" t="s">
        <v>692</v>
      </c>
      <c r="H39" s="333">
        <v>420</v>
      </c>
      <c r="I39" s="391">
        <v>390</v>
      </c>
      <c r="J39" s="469">
        <f t="shared" si="0"/>
        <v>30</v>
      </c>
      <c r="K39" s="427">
        <f t="shared" si="2"/>
        <v>283.5</v>
      </c>
      <c r="L39" s="212"/>
      <c r="M39" s="237"/>
    </row>
    <row r="40" spans="1:13" s="107" customFormat="1" ht="11.25" customHeight="1">
      <c r="A40" s="148"/>
      <c r="B40" s="344" t="s">
        <v>1161</v>
      </c>
      <c r="C40" s="40" t="s">
        <v>1150</v>
      </c>
      <c r="D40" s="40" t="s">
        <v>1820</v>
      </c>
      <c r="E40" s="41">
        <v>12000</v>
      </c>
      <c r="F40" s="42">
        <v>0.05</v>
      </c>
      <c r="G40" s="11" t="s">
        <v>692</v>
      </c>
      <c r="H40" s="333">
        <v>430</v>
      </c>
      <c r="I40" s="391">
        <v>430</v>
      </c>
      <c r="J40" s="469">
        <f t="shared" si="0"/>
        <v>0</v>
      </c>
      <c r="K40" s="427">
        <f t="shared" si="2"/>
        <v>290.25</v>
      </c>
      <c r="L40" s="212"/>
      <c r="M40" s="237"/>
    </row>
    <row r="41" spans="1:13" s="107" customFormat="1" ht="11.25" customHeight="1">
      <c r="A41" s="148"/>
      <c r="B41" s="344" t="s">
        <v>1162</v>
      </c>
      <c r="C41" s="40" t="s">
        <v>1150</v>
      </c>
      <c r="D41" s="40" t="s">
        <v>1820</v>
      </c>
      <c r="E41" s="41">
        <v>16000</v>
      </c>
      <c r="F41" s="42">
        <v>0.1</v>
      </c>
      <c r="G41" s="11" t="s">
        <v>692</v>
      </c>
      <c r="H41" s="333">
        <v>420</v>
      </c>
      <c r="I41" s="391">
        <v>410</v>
      </c>
      <c r="J41" s="469">
        <f t="shared" si="0"/>
        <v>10</v>
      </c>
      <c r="K41" s="427">
        <f t="shared" si="2"/>
        <v>283.5</v>
      </c>
      <c r="L41" s="212"/>
      <c r="M41" s="237"/>
    </row>
    <row r="42" spans="1:13" s="107" customFormat="1" ht="11.25" customHeight="1">
      <c r="A42" s="148"/>
      <c r="B42" s="344" t="s">
        <v>1163</v>
      </c>
      <c r="C42" s="88" t="s">
        <v>1150</v>
      </c>
      <c r="D42" s="88" t="s">
        <v>1820</v>
      </c>
      <c r="E42" s="41">
        <v>20000</v>
      </c>
      <c r="F42" s="42">
        <v>0.05</v>
      </c>
      <c r="G42" s="11" t="s">
        <v>692</v>
      </c>
      <c r="H42" s="333">
        <v>450</v>
      </c>
      <c r="I42" s="391">
        <v>450</v>
      </c>
      <c r="J42" s="469">
        <f t="shared" si="0"/>
        <v>0</v>
      </c>
      <c r="K42" s="427">
        <f t="shared" si="2"/>
        <v>303.75</v>
      </c>
      <c r="L42" s="212"/>
      <c r="M42" s="237"/>
    </row>
    <row r="43" spans="1:13" s="107" customFormat="1" ht="11.25" customHeight="1">
      <c r="A43" s="148"/>
      <c r="B43" s="341" t="s">
        <v>1164</v>
      </c>
      <c r="C43" s="129" t="s">
        <v>1150</v>
      </c>
      <c r="D43" s="129" t="s">
        <v>1820</v>
      </c>
      <c r="E43" s="48">
        <v>24000</v>
      </c>
      <c r="F43" s="49">
        <v>0.1</v>
      </c>
      <c r="G43" s="50" t="s">
        <v>692</v>
      </c>
      <c r="H43" s="333">
        <v>430</v>
      </c>
      <c r="I43" s="391">
        <v>430</v>
      </c>
      <c r="J43" s="469">
        <f t="shared" si="0"/>
        <v>0</v>
      </c>
      <c r="K43" s="423">
        <f t="shared" si="2"/>
        <v>290.25</v>
      </c>
      <c r="L43" s="213"/>
      <c r="M43" s="237"/>
    </row>
    <row r="44" spans="1:13" s="107" customFormat="1" ht="3.95" customHeight="1">
      <c r="A44" s="150"/>
      <c r="B44" s="341"/>
      <c r="C44" s="47"/>
      <c r="D44" s="47"/>
      <c r="E44" s="48"/>
      <c r="F44" s="49"/>
      <c r="G44" s="50"/>
      <c r="H44" s="333" t="s">
        <v>1195</v>
      </c>
      <c r="I44" s="388"/>
      <c r="J44" s="469"/>
      <c r="K44" s="423"/>
      <c r="L44" s="213"/>
      <c r="M44" s="237"/>
    </row>
    <row r="45" spans="1:13" s="107" customFormat="1">
      <c r="A45" s="148"/>
      <c r="B45" s="341" t="s">
        <v>721</v>
      </c>
      <c r="C45" s="47" t="s">
        <v>724</v>
      </c>
      <c r="D45" s="47" t="s">
        <v>1824</v>
      </c>
      <c r="E45" s="48" t="s">
        <v>455</v>
      </c>
      <c r="F45" s="49" t="s">
        <v>455</v>
      </c>
      <c r="G45" s="50" t="s">
        <v>455</v>
      </c>
      <c r="H45" s="333">
        <v>46</v>
      </c>
      <c r="I45" s="388">
        <v>46</v>
      </c>
      <c r="J45" s="469">
        <f t="shared" si="0"/>
        <v>0</v>
      </c>
      <c r="K45" s="423">
        <f t="shared" si="2"/>
        <v>31.049999999999997</v>
      </c>
      <c r="L45" s="213"/>
      <c r="M45" s="237"/>
    </row>
    <row r="46" spans="1:13" s="107" customFormat="1" ht="11.25" customHeight="1">
      <c r="A46" s="148"/>
      <c r="B46" s="341" t="s">
        <v>722</v>
      </c>
      <c r="C46" s="47" t="s">
        <v>725</v>
      </c>
      <c r="D46" s="47" t="s">
        <v>1825</v>
      </c>
      <c r="E46" s="48" t="s">
        <v>455</v>
      </c>
      <c r="F46" s="49" t="s">
        <v>455</v>
      </c>
      <c r="G46" s="50" t="s">
        <v>455</v>
      </c>
      <c r="H46" s="333">
        <v>25</v>
      </c>
      <c r="I46" s="388">
        <v>25</v>
      </c>
      <c r="J46" s="469">
        <f t="shared" si="0"/>
        <v>0</v>
      </c>
      <c r="K46" s="423">
        <f t="shared" si="2"/>
        <v>16.875</v>
      </c>
      <c r="L46" s="213"/>
      <c r="M46" s="237"/>
    </row>
    <row r="47" spans="1:13" s="107" customFormat="1" ht="11.25" customHeight="1" thickBot="1">
      <c r="A47" s="149"/>
      <c r="B47" s="341" t="s">
        <v>723</v>
      </c>
      <c r="C47" s="47" t="s">
        <v>726</v>
      </c>
      <c r="D47" s="47" t="s">
        <v>1840</v>
      </c>
      <c r="E47" s="48" t="s">
        <v>455</v>
      </c>
      <c r="F47" s="49" t="s">
        <v>455</v>
      </c>
      <c r="G47" s="50" t="s">
        <v>455</v>
      </c>
      <c r="H47" s="921">
        <v>160</v>
      </c>
      <c r="I47" s="392">
        <v>160</v>
      </c>
      <c r="J47" s="469">
        <f t="shared" si="0"/>
        <v>0</v>
      </c>
      <c r="K47" s="428">
        <f t="shared" si="2"/>
        <v>108</v>
      </c>
      <c r="L47" s="213"/>
      <c r="M47" s="237"/>
    </row>
    <row r="48" spans="1:13" s="107" customFormat="1" ht="30.75" customHeight="1">
      <c r="A48" s="152"/>
      <c r="B48" s="345" t="s">
        <v>1132</v>
      </c>
      <c r="C48" s="17" t="s">
        <v>738</v>
      </c>
      <c r="D48" s="17" t="s">
        <v>1826</v>
      </c>
      <c r="E48" s="51">
        <v>650</v>
      </c>
      <c r="F48" s="52">
        <v>0.01</v>
      </c>
      <c r="G48" s="39" t="s">
        <v>692</v>
      </c>
      <c r="H48" s="922">
        <v>480</v>
      </c>
      <c r="I48" s="402">
        <v>470</v>
      </c>
      <c r="J48" s="402">
        <f t="shared" si="0"/>
        <v>10</v>
      </c>
      <c r="K48" s="426">
        <f t="shared" si="2"/>
        <v>324</v>
      </c>
      <c r="L48" s="216"/>
      <c r="M48" s="237"/>
    </row>
    <row r="49" spans="1:13" s="107" customFormat="1" ht="30.75" customHeight="1" thickBot="1">
      <c r="A49" s="151"/>
      <c r="B49" s="353" t="s">
        <v>786</v>
      </c>
      <c r="C49" s="25" t="s">
        <v>738</v>
      </c>
      <c r="D49" s="25" t="s">
        <v>1826</v>
      </c>
      <c r="E49" s="633">
        <v>6500</v>
      </c>
      <c r="F49" s="634">
        <v>0.1</v>
      </c>
      <c r="G49" s="46" t="s">
        <v>692</v>
      </c>
      <c r="H49" s="921">
        <v>480</v>
      </c>
      <c r="I49" s="392">
        <v>470</v>
      </c>
      <c r="J49" s="571">
        <f t="shared" si="0"/>
        <v>10</v>
      </c>
      <c r="K49" s="428">
        <f t="shared" si="2"/>
        <v>324</v>
      </c>
      <c r="L49" s="214"/>
      <c r="M49" s="237"/>
    </row>
    <row r="50" spans="1:13" s="107" customFormat="1" ht="11.25" customHeight="1">
      <c r="A50" s="150"/>
      <c r="B50" s="351" t="s">
        <v>2098</v>
      </c>
      <c r="C50" s="120" t="s">
        <v>738</v>
      </c>
      <c r="D50" s="120" t="s">
        <v>1826</v>
      </c>
      <c r="E50" s="119">
        <v>220</v>
      </c>
      <c r="F50" s="118">
        <v>1E-3</v>
      </c>
      <c r="G50" s="123">
        <v>118</v>
      </c>
      <c r="H50" s="922">
        <v>790</v>
      </c>
      <c r="I50" s="399">
        <v>770</v>
      </c>
      <c r="J50" s="399">
        <f t="shared" si="0"/>
        <v>20</v>
      </c>
      <c r="K50" s="608">
        <f t="shared" si="2"/>
        <v>533.25</v>
      </c>
      <c r="L50" s="211"/>
      <c r="M50" s="237"/>
    </row>
    <row r="51" spans="1:13" s="107" customFormat="1" ht="11.25" customHeight="1">
      <c r="A51" s="150"/>
      <c r="B51" s="344" t="s">
        <v>783</v>
      </c>
      <c r="C51" s="40" t="s">
        <v>738</v>
      </c>
      <c r="D51" s="40" t="s">
        <v>1826</v>
      </c>
      <c r="E51" s="41">
        <v>420</v>
      </c>
      <c r="F51" s="42">
        <v>1E-3</v>
      </c>
      <c r="G51" s="11">
        <v>118</v>
      </c>
      <c r="H51" s="333">
        <v>880</v>
      </c>
      <c r="I51" s="391">
        <v>860</v>
      </c>
      <c r="J51" s="469">
        <f t="shared" si="0"/>
        <v>20</v>
      </c>
      <c r="K51" s="427">
        <f t="shared" si="2"/>
        <v>594</v>
      </c>
      <c r="L51" s="212"/>
      <c r="M51" s="237"/>
    </row>
    <row r="52" spans="1:13" s="107" customFormat="1" ht="11.25" customHeight="1">
      <c r="A52" s="150"/>
      <c r="B52" s="344" t="s">
        <v>784</v>
      </c>
      <c r="C52" s="40" t="s">
        <v>738</v>
      </c>
      <c r="D52" s="40" t="s">
        <v>1826</v>
      </c>
      <c r="E52" s="41">
        <v>620</v>
      </c>
      <c r="F52" s="42">
        <v>1E-3</v>
      </c>
      <c r="G52" s="11">
        <v>118</v>
      </c>
      <c r="H52" s="333">
        <v>990</v>
      </c>
      <c r="I52" s="391">
        <v>970</v>
      </c>
      <c r="J52" s="469">
        <f t="shared" si="0"/>
        <v>20</v>
      </c>
      <c r="K52" s="427">
        <f t="shared" si="2"/>
        <v>668.25</v>
      </c>
      <c r="L52" s="212"/>
      <c r="M52" s="237"/>
    </row>
    <row r="53" spans="1:13" s="107" customFormat="1" ht="11.25" customHeight="1">
      <c r="A53" s="150"/>
      <c r="B53" s="344" t="s">
        <v>1059</v>
      </c>
      <c r="C53" s="40" t="s">
        <v>738</v>
      </c>
      <c r="D53" s="40" t="s">
        <v>1826</v>
      </c>
      <c r="E53" s="41">
        <v>2200</v>
      </c>
      <c r="F53" s="42">
        <v>0.01</v>
      </c>
      <c r="G53" s="11" t="s">
        <v>693</v>
      </c>
      <c r="H53" s="333">
        <v>840</v>
      </c>
      <c r="I53" s="391">
        <v>820</v>
      </c>
      <c r="J53" s="469">
        <f t="shared" si="0"/>
        <v>20</v>
      </c>
      <c r="K53" s="427">
        <f t="shared" si="2"/>
        <v>567</v>
      </c>
      <c r="L53" s="212"/>
      <c r="M53" s="237"/>
    </row>
    <row r="54" spans="1:13" s="107" customFormat="1" ht="11.25" customHeight="1">
      <c r="A54" s="150"/>
      <c r="B54" s="344" t="s">
        <v>782</v>
      </c>
      <c r="C54" s="40" t="s">
        <v>738</v>
      </c>
      <c r="D54" s="40" t="s">
        <v>1826</v>
      </c>
      <c r="E54" s="41">
        <v>4200</v>
      </c>
      <c r="F54" s="42">
        <v>0.01</v>
      </c>
      <c r="G54" s="11" t="s">
        <v>693</v>
      </c>
      <c r="H54" s="333">
        <v>930</v>
      </c>
      <c r="I54" s="391">
        <v>910</v>
      </c>
      <c r="J54" s="469">
        <f t="shared" si="0"/>
        <v>20</v>
      </c>
      <c r="K54" s="427">
        <f t="shared" si="2"/>
        <v>627.75</v>
      </c>
      <c r="L54" s="212"/>
      <c r="M54" s="237"/>
    </row>
    <row r="55" spans="1:13" s="107" customFormat="1" ht="3.95" customHeight="1">
      <c r="A55" s="150"/>
      <c r="B55" s="341"/>
      <c r="C55" s="47"/>
      <c r="D55" s="47"/>
      <c r="E55" s="48"/>
      <c r="F55" s="49"/>
      <c r="G55" s="50"/>
      <c r="H55" s="333" t="s">
        <v>1195</v>
      </c>
      <c r="I55" s="388"/>
      <c r="J55" s="469"/>
      <c r="K55" s="423"/>
      <c r="L55" s="213"/>
      <c r="M55" s="237"/>
    </row>
    <row r="56" spans="1:13" s="107" customFormat="1" ht="11.25" customHeight="1">
      <c r="A56" s="150"/>
      <c r="B56" s="341" t="s">
        <v>508</v>
      </c>
      <c r="C56" s="47" t="s">
        <v>517</v>
      </c>
      <c r="D56" s="47" t="s">
        <v>1827</v>
      </c>
      <c r="E56" s="48" t="s">
        <v>455</v>
      </c>
      <c r="F56" s="49" t="s">
        <v>455</v>
      </c>
      <c r="G56" s="50" t="s">
        <v>455</v>
      </c>
      <c r="H56" s="333">
        <v>170</v>
      </c>
      <c r="I56" s="388">
        <v>160</v>
      </c>
      <c r="J56" s="469">
        <f t="shared" si="0"/>
        <v>10</v>
      </c>
      <c r="K56" s="423">
        <f t="shared" si="2"/>
        <v>114.75</v>
      </c>
      <c r="L56" s="213"/>
      <c r="M56" s="237"/>
    </row>
    <row r="57" spans="1:13" s="107" customFormat="1" ht="11.25" customHeight="1">
      <c r="A57" s="150"/>
      <c r="B57" s="341" t="s">
        <v>509</v>
      </c>
      <c r="C57" s="47" t="s">
        <v>372</v>
      </c>
      <c r="D57" s="47" t="s">
        <v>1843</v>
      </c>
      <c r="E57" s="48" t="s">
        <v>455</v>
      </c>
      <c r="F57" s="49" t="s">
        <v>455</v>
      </c>
      <c r="G57" s="50" t="s">
        <v>455</v>
      </c>
      <c r="H57" s="333">
        <v>25</v>
      </c>
      <c r="I57" s="388">
        <v>25</v>
      </c>
      <c r="J57" s="469">
        <f t="shared" si="0"/>
        <v>0</v>
      </c>
      <c r="K57" s="423">
        <f t="shared" si="2"/>
        <v>16.875</v>
      </c>
      <c r="L57" s="213"/>
      <c r="M57" s="237"/>
    </row>
    <row r="58" spans="1:13" s="107" customFormat="1" ht="11.25" customHeight="1">
      <c r="A58" s="150"/>
      <c r="B58" s="341" t="s">
        <v>510</v>
      </c>
      <c r="C58" s="47" t="s">
        <v>270</v>
      </c>
      <c r="D58" s="47" t="s">
        <v>1837</v>
      </c>
      <c r="E58" s="48" t="s">
        <v>455</v>
      </c>
      <c r="F58" s="49" t="s">
        <v>455</v>
      </c>
      <c r="G58" s="50" t="s">
        <v>455</v>
      </c>
      <c r="H58" s="333">
        <v>170</v>
      </c>
      <c r="I58" s="388">
        <v>160</v>
      </c>
      <c r="J58" s="469">
        <f t="shared" si="0"/>
        <v>10</v>
      </c>
      <c r="K58" s="423">
        <f t="shared" si="2"/>
        <v>114.75</v>
      </c>
      <c r="L58" s="213"/>
      <c r="M58" s="237"/>
    </row>
    <row r="59" spans="1:13" s="107" customFormat="1" ht="11.25" customHeight="1">
      <c r="A59" s="150"/>
      <c r="B59" s="341" t="s">
        <v>511</v>
      </c>
      <c r="C59" s="47" t="s">
        <v>271</v>
      </c>
      <c r="D59" s="47" t="s">
        <v>1865</v>
      </c>
      <c r="E59" s="48" t="s">
        <v>455</v>
      </c>
      <c r="F59" s="49" t="s">
        <v>455</v>
      </c>
      <c r="G59" s="50" t="s">
        <v>455</v>
      </c>
      <c r="H59" s="333">
        <v>100</v>
      </c>
      <c r="I59" s="388">
        <v>100</v>
      </c>
      <c r="J59" s="469">
        <f t="shared" si="0"/>
        <v>0</v>
      </c>
      <c r="K59" s="423">
        <f t="shared" si="2"/>
        <v>67.5</v>
      </c>
      <c r="L59" s="213"/>
      <c r="M59" s="237"/>
    </row>
    <row r="60" spans="1:13" s="107" customFormat="1" ht="11.25" customHeight="1">
      <c r="A60" s="150"/>
      <c r="B60" s="341" t="s">
        <v>512</v>
      </c>
      <c r="C60" s="47" t="s">
        <v>272</v>
      </c>
      <c r="D60" s="47" t="s">
        <v>1838</v>
      </c>
      <c r="E60" s="48" t="s">
        <v>455</v>
      </c>
      <c r="F60" s="49" t="s">
        <v>455</v>
      </c>
      <c r="G60" s="50" t="s">
        <v>455</v>
      </c>
      <c r="H60" s="333">
        <v>25</v>
      </c>
      <c r="I60" s="388">
        <v>25</v>
      </c>
      <c r="J60" s="469">
        <f t="shared" si="0"/>
        <v>0</v>
      </c>
      <c r="K60" s="423">
        <f t="shared" si="2"/>
        <v>16.875</v>
      </c>
      <c r="L60" s="213"/>
      <c r="M60" s="237"/>
    </row>
    <row r="61" spans="1:13" s="107" customFormat="1" ht="11.25" customHeight="1">
      <c r="A61" s="150"/>
      <c r="B61" s="341" t="s">
        <v>513</v>
      </c>
      <c r="C61" s="47" t="s">
        <v>143</v>
      </c>
      <c r="D61" s="47" t="s">
        <v>1847</v>
      </c>
      <c r="E61" s="48" t="s">
        <v>455</v>
      </c>
      <c r="F61" s="49" t="s">
        <v>455</v>
      </c>
      <c r="G61" s="50" t="s">
        <v>455</v>
      </c>
      <c r="H61" s="333">
        <v>100</v>
      </c>
      <c r="I61" s="388">
        <v>100</v>
      </c>
      <c r="J61" s="469">
        <f t="shared" si="0"/>
        <v>0</v>
      </c>
      <c r="K61" s="423">
        <f t="shared" si="2"/>
        <v>67.5</v>
      </c>
      <c r="L61" s="213"/>
      <c r="M61" s="237"/>
    </row>
    <row r="62" spans="1:13" s="107" customFormat="1" ht="11.25" customHeight="1">
      <c r="A62" s="150"/>
      <c r="B62" s="341" t="s">
        <v>514</v>
      </c>
      <c r="C62" s="47" t="s">
        <v>720</v>
      </c>
      <c r="D62" s="47" t="s">
        <v>1823</v>
      </c>
      <c r="E62" s="48" t="s">
        <v>455</v>
      </c>
      <c r="F62" s="49" t="s">
        <v>455</v>
      </c>
      <c r="G62" s="50" t="s">
        <v>455</v>
      </c>
      <c r="H62" s="333">
        <v>36</v>
      </c>
      <c r="I62" s="388">
        <v>36</v>
      </c>
      <c r="J62" s="469">
        <f t="shared" si="0"/>
        <v>0</v>
      </c>
      <c r="K62" s="423">
        <f t="shared" si="2"/>
        <v>24.3</v>
      </c>
      <c r="L62" s="213"/>
      <c r="M62" s="237"/>
    </row>
    <row r="63" spans="1:13" s="107" customFormat="1" ht="11.25" customHeight="1">
      <c r="A63" s="150"/>
      <c r="B63" s="341" t="s">
        <v>515</v>
      </c>
      <c r="C63" s="47" t="s">
        <v>720</v>
      </c>
      <c r="D63" s="47" t="s">
        <v>1823</v>
      </c>
      <c r="E63" s="48" t="s">
        <v>455</v>
      </c>
      <c r="F63" s="49" t="s">
        <v>455</v>
      </c>
      <c r="G63" s="50" t="s">
        <v>455</v>
      </c>
      <c r="H63" s="333">
        <v>36</v>
      </c>
      <c r="I63" s="388">
        <v>36</v>
      </c>
      <c r="J63" s="469">
        <f t="shared" si="0"/>
        <v>0</v>
      </c>
      <c r="K63" s="423">
        <f t="shared" si="2"/>
        <v>24.3</v>
      </c>
      <c r="L63" s="213"/>
      <c r="M63" s="237"/>
    </row>
    <row r="64" spans="1:13" s="107" customFormat="1" ht="11.25" customHeight="1" thickBot="1">
      <c r="A64" s="151"/>
      <c r="B64" s="342" t="s">
        <v>516</v>
      </c>
      <c r="C64" s="43" t="s">
        <v>372</v>
      </c>
      <c r="D64" s="43" t="s">
        <v>1843</v>
      </c>
      <c r="E64" s="44" t="s">
        <v>455</v>
      </c>
      <c r="F64" s="45" t="s">
        <v>455</v>
      </c>
      <c r="G64" s="46" t="s">
        <v>455</v>
      </c>
      <c r="H64" s="921">
        <v>25</v>
      </c>
      <c r="I64" s="392">
        <v>25</v>
      </c>
      <c r="J64" s="392">
        <f t="shared" si="0"/>
        <v>0</v>
      </c>
      <c r="K64" s="428">
        <f t="shared" si="2"/>
        <v>16.875</v>
      </c>
      <c r="L64" s="214"/>
      <c r="M64" s="237"/>
    </row>
    <row r="65" spans="1:13">
      <c r="A65" s="79"/>
      <c r="B65" s="339" t="s">
        <v>2105</v>
      </c>
      <c r="C65" s="280" t="s">
        <v>97</v>
      </c>
      <c r="D65" s="280" t="s">
        <v>1831</v>
      </c>
      <c r="E65" s="281">
        <v>100</v>
      </c>
      <c r="F65" s="282">
        <v>1E-3</v>
      </c>
      <c r="G65" s="283">
        <v>82</v>
      </c>
      <c r="H65" s="961">
        <v>180</v>
      </c>
      <c r="I65" s="393">
        <v>160</v>
      </c>
      <c r="J65" s="393">
        <f t="shared" si="0"/>
        <v>20</v>
      </c>
      <c r="K65" s="430">
        <f t="shared" si="1"/>
        <v>108</v>
      </c>
      <c r="L65" s="286"/>
    </row>
    <row r="66" spans="1:13" ht="11.25" customHeight="1">
      <c r="A66" s="81"/>
      <c r="B66" s="340" t="s">
        <v>190</v>
      </c>
      <c r="C66" s="268" t="s">
        <v>97</v>
      </c>
      <c r="D66" s="268" t="s">
        <v>1831</v>
      </c>
      <c r="E66" s="269">
        <v>200</v>
      </c>
      <c r="F66" s="270">
        <v>1E-3</v>
      </c>
      <c r="G66" s="271">
        <v>82</v>
      </c>
      <c r="H66" s="960">
        <v>205</v>
      </c>
      <c r="I66" s="394">
        <v>180</v>
      </c>
      <c r="J66" s="394">
        <f t="shared" si="0"/>
        <v>25</v>
      </c>
      <c r="K66" s="431">
        <f t="shared" si="1"/>
        <v>123</v>
      </c>
      <c r="L66" s="286"/>
    </row>
    <row r="67" spans="1:13" ht="11.25" customHeight="1">
      <c r="A67" s="81"/>
      <c r="B67" s="340" t="s">
        <v>647</v>
      </c>
      <c r="C67" s="268" t="s">
        <v>97</v>
      </c>
      <c r="D67" s="268" t="s">
        <v>1831</v>
      </c>
      <c r="E67" s="269">
        <v>200</v>
      </c>
      <c r="F67" s="270">
        <v>0.01</v>
      </c>
      <c r="G67" s="271">
        <v>105</v>
      </c>
      <c r="H67" s="960">
        <v>110</v>
      </c>
      <c r="I67" s="394">
        <v>100</v>
      </c>
      <c r="J67" s="394">
        <f t="shared" si="0"/>
        <v>10</v>
      </c>
      <c r="K67" s="431">
        <f t="shared" si="1"/>
        <v>66</v>
      </c>
      <c r="L67" s="286"/>
    </row>
    <row r="68" spans="1:13">
      <c r="A68" s="81"/>
      <c r="B68" s="340" t="s">
        <v>537</v>
      </c>
      <c r="C68" s="268" t="s">
        <v>97</v>
      </c>
      <c r="D68" s="268" t="s">
        <v>1831</v>
      </c>
      <c r="E68" s="269">
        <v>600</v>
      </c>
      <c r="F68" s="270">
        <v>0.01</v>
      </c>
      <c r="G68" s="271">
        <v>105</v>
      </c>
      <c r="H68" s="960">
        <v>145</v>
      </c>
      <c r="I68" s="394">
        <v>130</v>
      </c>
      <c r="J68" s="394">
        <f t="shared" si="0"/>
        <v>15</v>
      </c>
      <c r="K68" s="431">
        <f t="shared" si="1"/>
        <v>87</v>
      </c>
      <c r="L68" s="286"/>
    </row>
    <row r="69" spans="1:13">
      <c r="A69" s="81"/>
      <c r="B69" s="340" t="s">
        <v>785</v>
      </c>
      <c r="C69" s="268" t="s">
        <v>97</v>
      </c>
      <c r="D69" s="268" t="s">
        <v>1831</v>
      </c>
      <c r="E69" s="269">
        <v>1000</v>
      </c>
      <c r="F69" s="270">
        <v>0.01</v>
      </c>
      <c r="G69" s="271">
        <v>150</v>
      </c>
      <c r="H69" s="960">
        <v>180</v>
      </c>
      <c r="I69" s="394">
        <v>160</v>
      </c>
      <c r="J69" s="394">
        <f t="shared" si="0"/>
        <v>20</v>
      </c>
      <c r="K69" s="431">
        <f t="shared" si="1"/>
        <v>108</v>
      </c>
      <c r="L69" s="286"/>
    </row>
    <row r="70" spans="1:13" ht="11.25" customHeight="1">
      <c r="A70" s="121"/>
      <c r="B70" s="340" t="s">
        <v>855</v>
      </c>
      <c r="C70" s="268" t="s">
        <v>97</v>
      </c>
      <c r="D70" s="268" t="s">
        <v>1831</v>
      </c>
      <c r="E70" s="269">
        <v>2000</v>
      </c>
      <c r="F70" s="270">
        <v>0.01</v>
      </c>
      <c r="G70" s="271">
        <v>105</v>
      </c>
      <c r="H70" s="960">
        <v>205</v>
      </c>
      <c r="I70" s="394">
        <v>180</v>
      </c>
      <c r="J70" s="394">
        <f t="shared" si="0"/>
        <v>25</v>
      </c>
      <c r="K70" s="431">
        <f t="shared" si="1"/>
        <v>123</v>
      </c>
      <c r="L70" s="286"/>
    </row>
    <row r="71" spans="1:13">
      <c r="A71" s="81"/>
      <c r="B71" s="340" t="s">
        <v>536</v>
      </c>
      <c r="C71" s="268" t="s">
        <v>97</v>
      </c>
      <c r="D71" s="268" t="s">
        <v>1831</v>
      </c>
      <c r="E71" s="269">
        <v>500</v>
      </c>
      <c r="F71" s="270">
        <v>0.1</v>
      </c>
      <c r="G71" s="271">
        <v>150</v>
      </c>
      <c r="H71" s="960">
        <v>50</v>
      </c>
      <c r="I71" s="394">
        <v>50</v>
      </c>
      <c r="J71" s="394">
        <f t="shared" si="0"/>
        <v>0</v>
      </c>
      <c r="K71" s="431">
        <f t="shared" si="1"/>
        <v>30</v>
      </c>
      <c r="L71" s="286"/>
    </row>
    <row r="72" spans="1:13" ht="11.25" customHeight="1">
      <c r="A72" s="121"/>
      <c r="B72" s="340" t="s">
        <v>646</v>
      </c>
      <c r="C72" s="268" t="s">
        <v>97</v>
      </c>
      <c r="D72" s="268" t="s">
        <v>1831</v>
      </c>
      <c r="E72" s="269">
        <v>1200</v>
      </c>
      <c r="F72" s="270">
        <v>0.1</v>
      </c>
      <c r="G72" s="271">
        <v>150</v>
      </c>
      <c r="H72" s="960">
        <v>70</v>
      </c>
      <c r="I72" s="394">
        <v>65</v>
      </c>
      <c r="J72" s="394">
        <f t="shared" si="0"/>
        <v>5</v>
      </c>
      <c r="K72" s="431">
        <f t="shared" si="1"/>
        <v>42</v>
      </c>
      <c r="L72" s="286"/>
    </row>
    <row r="73" spans="1:13">
      <c r="A73" s="81"/>
      <c r="B73" s="340" t="s">
        <v>648</v>
      </c>
      <c r="C73" s="268" t="s">
        <v>97</v>
      </c>
      <c r="D73" s="268" t="s">
        <v>1831</v>
      </c>
      <c r="E73" s="269">
        <v>2200</v>
      </c>
      <c r="F73" s="270">
        <v>1</v>
      </c>
      <c r="G73" s="271">
        <v>150</v>
      </c>
      <c r="H73" s="960">
        <v>50</v>
      </c>
      <c r="I73" s="394">
        <v>50</v>
      </c>
      <c r="J73" s="394">
        <f t="shared" si="0"/>
        <v>0</v>
      </c>
      <c r="K73" s="431">
        <f t="shared" si="1"/>
        <v>30</v>
      </c>
      <c r="L73" s="286"/>
    </row>
    <row r="74" spans="1:13">
      <c r="A74" s="81"/>
      <c r="B74" s="340" t="s">
        <v>1425</v>
      </c>
      <c r="C74" s="268" t="s">
        <v>97</v>
      </c>
      <c r="D74" s="268" t="s">
        <v>1831</v>
      </c>
      <c r="E74" s="269">
        <v>3000</v>
      </c>
      <c r="F74" s="270">
        <v>0.1</v>
      </c>
      <c r="G74" s="271">
        <v>150</v>
      </c>
      <c r="H74" s="960">
        <v>115</v>
      </c>
      <c r="I74" s="394">
        <v>100</v>
      </c>
      <c r="J74" s="394">
        <f t="shared" si="0"/>
        <v>15</v>
      </c>
      <c r="K74" s="431">
        <f t="shared" si="1"/>
        <v>69</v>
      </c>
      <c r="L74" s="286"/>
    </row>
    <row r="75" spans="1:13">
      <c r="A75" s="81"/>
      <c r="B75" s="340" t="s">
        <v>649</v>
      </c>
      <c r="C75" s="268" t="s">
        <v>97</v>
      </c>
      <c r="D75" s="268" t="s">
        <v>1831</v>
      </c>
      <c r="E75" s="269">
        <v>5200</v>
      </c>
      <c r="F75" s="270">
        <v>1</v>
      </c>
      <c r="G75" s="271">
        <v>150</v>
      </c>
      <c r="H75" s="960">
        <v>52</v>
      </c>
      <c r="I75" s="394">
        <v>50</v>
      </c>
      <c r="J75" s="394">
        <f t="shared" si="0"/>
        <v>2</v>
      </c>
      <c r="K75" s="431">
        <f t="shared" si="1"/>
        <v>31.2</v>
      </c>
      <c r="L75" s="286"/>
    </row>
    <row r="76" spans="1:13">
      <c r="A76" s="81"/>
      <c r="B76" s="340" t="s">
        <v>650</v>
      </c>
      <c r="C76" s="268" t="s">
        <v>97</v>
      </c>
      <c r="D76" s="268" t="s">
        <v>1831</v>
      </c>
      <c r="E76" s="269">
        <v>5200</v>
      </c>
      <c r="F76" s="270">
        <v>5</v>
      </c>
      <c r="G76" s="271">
        <v>150</v>
      </c>
      <c r="H76" s="960">
        <v>50</v>
      </c>
      <c r="I76" s="394">
        <v>47</v>
      </c>
      <c r="J76" s="394">
        <f t="shared" si="0"/>
        <v>3</v>
      </c>
      <c r="K76" s="431">
        <f t="shared" si="1"/>
        <v>30</v>
      </c>
      <c r="L76" s="286"/>
    </row>
    <row r="77" spans="1:13">
      <c r="A77" s="81"/>
      <c r="B77" s="347" t="s">
        <v>856</v>
      </c>
      <c r="C77" s="268" t="s">
        <v>97</v>
      </c>
      <c r="D77" s="268" t="s">
        <v>1831</v>
      </c>
      <c r="E77" s="288">
        <v>6000</v>
      </c>
      <c r="F77" s="289">
        <v>0.1</v>
      </c>
      <c r="G77" s="290">
        <v>150</v>
      </c>
      <c r="H77" s="960">
        <v>145</v>
      </c>
      <c r="I77" s="395">
        <v>130</v>
      </c>
      <c r="J77" s="395">
        <f t="shared" si="0"/>
        <v>15</v>
      </c>
      <c r="K77" s="431">
        <f t="shared" si="1"/>
        <v>87</v>
      </c>
      <c r="L77" s="286"/>
    </row>
    <row r="78" spans="1:13" ht="4.5" customHeight="1">
      <c r="A78" s="602"/>
      <c r="B78" s="341"/>
      <c r="C78" s="47"/>
      <c r="D78" s="47"/>
      <c r="E78" s="48"/>
      <c r="F78" s="49"/>
      <c r="G78" s="50"/>
      <c r="H78" s="333" t="s">
        <v>1195</v>
      </c>
      <c r="I78" s="388"/>
      <c r="J78" s="603"/>
      <c r="K78" s="432"/>
      <c r="L78" s="213"/>
    </row>
    <row r="79" spans="1:13" s="107" customFormat="1" ht="12.75">
      <c r="A79" s="150"/>
      <c r="B79" s="341" t="s">
        <v>2119</v>
      </c>
      <c r="C79" s="47" t="s">
        <v>2279</v>
      </c>
      <c r="D79" s="47"/>
      <c r="E79" s="48" t="s">
        <v>455</v>
      </c>
      <c r="F79" s="49" t="s">
        <v>455</v>
      </c>
      <c r="G79" s="50" t="s">
        <v>455</v>
      </c>
      <c r="H79" s="333">
        <v>20</v>
      </c>
      <c r="I79" s="388">
        <v>20</v>
      </c>
      <c r="J79" s="469">
        <v>5</v>
      </c>
      <c r="K79" s="448">
        <f t="shared" si="1"/>
        <v>12</v>
      </c>
      <c r="L79" s="213"/>
      <c r="M79" s="237"/>
    </row>
    <row r="80" spans="1:13">
      <c r="A80" s="81"/>
      <c r="B80" s="341" t="s">
        <v>144</v>
      </c>
      <c r="C80" s="47" t="s">
        <v>146</v>
      </c>
      <c r="D80" s="47" t="s">
        <v>1832</v>
      </c>
      <c r="E80" s="48" t="s">
        <v>455</v>
      </c>
      <c r="F80" s="49" t="s">
        <v>455</v>
      </c>
      <c r="G80" s="50" t="s">
        <v>455</v>
      </c>
      <c r="H80" s="333">
        <v>26</v>
      </c>
      <c r="I80" s="388">
        <v>25</v>
      </c>
      <c r="J80" s="388">
        <f t="shared" ref="J80:J150" si="3">IF(I80="-","-",H80-I80)</f>
        <v>1</v>
      </c>
      <c r="K80" s="432">
        <f t="shared" ref="K80:K150" si="4">(H80)-(H80)/100*($E$4)</f>
        <v>15.6</v>
      </c>
      <c r="L80" s="213"/>
    </row>
    <row r="81" spans="1:13" ht="12" thickBot="1">
      <c r="A81" s="80"/>
      <c r="B81" s="342" t="s">
        <v>145</v>
      </c>
      <c r="C81" s="43" t="s">
        <v>147</v>
      </c>
      <c r="D81" s="43" t="s">
        <v>1833</v>
      </c>
      <c r="E81" s="44" t="s">
        <v>455</v>
      </c>
      <c r="F81" s="45" t="s">
        <v>455</v>
      </c>
      <c r="G81" s="46" t="s">
        <v>455</v>
      </c>
      <c r="H81" s="921">
        <v>26</v>
      </c>
      <c r="I81" s="392">
        <v>25</v>
      </c>
      <c r="J81" s="392">
        <f t="shared" si="3"/>
        <v>1</v>
      </c>
      <c r="K81" s="429">
        <f t="shared" si="4"/>
        <v>15.6</v>
      </c>
      <c r="L81" s="214"/>
    </row>
    <row r="82" spans="1:13" s="107" customFormat="1" ht="13.5" customHeight="1">
      <c r="A82" s="110"/>
      <c r="B82" s="355" t="s">
        <v>1424</v>
      </c>
      <c r="C82" s="302" t="s">
        <v>1150</v>
      </c>
      <c r="D82" s="302" t="s">
        <v>1820</v>
      </c>
      <c r="E82" s="303">
        <v>200</v>
      </c>
      <c r="F82" s="304">
        <v>1E-3</v>
      </c>
      <c r="G82" s="305">
        <v>82</v>
      </c>
      <c r="H82" s="961">
        <v>225</v>
      </c>
      <c r="I82" s="400" t="s">
        <v>455</v>
      </c>
      <c r="J82" s="489" t="s">
        <v>455</v>
      </c>
      <c r="K82" s="490">
        <f t="shared" si="4"/>
        <v>135</v>
      </c>
      <c r="L82" s="306" t="s">
        <v>1547</v>
      </c>
      <c r="M82" s="237"/>
    </row>
    <row r="83" spans="1:13" s="107" customFormat="1" ht="13.5" customHeight="1">
      <c r="A83" s="111"/>
      <c r="B83" s="340" t="s">
        <v>2210</v>
      </c>
      <c r="C83" s="268" t="s">
        <v>1150</v>
      </c>
      <c r="D83" s="268"/>
      <c r="E83" s="269">
        <v>2000</v>
      </c>
      <c r="F83" s="270">
        <v>0.01</v>
      </c>
      <c r="G83" s="271">
        <v>150</v>
      </c>
      <c r="H83" s="960">
        <v>225</v>
      </c>
      <c r="I83" s="394" t="s">
        <v>455</v>
      </c>
      <c r="J83" s="387" t="s">
        <v>455</v>
      </c>
      <c r="K83" s="491">
        <f t="shared" ref="K83:K90" si="5">(H83)-(H83)/100*($E$4)</f>
        <v>135</v>
      </c>
      <c r="L83" s="272" t="s">
        <v>1547</v>
      </c>
      <c r="M83" s="237"/>
    </row>
    <row r="84" spans="1:13" s="107" customFormat="1" ht="3.95" customHeight="1">
      <c r="A84" s="150"/>
      <c r="B84" s="341"/>
      <c r="C84" s="47"/>
      <c r="D84" s="47"/>
      <c r="E84" s="48"/>
      <c r="F84" s="49"/>
      <c r="G84" s="50"/>
      <c r="H84" s="333" t="s">
        <v>1195</v>
      </c>
      <c r="I84" s="388"/>
      <c r="J84" s="469"/>
      <c r="K84" s="423"/>
      <c r="L84" s="213"/>
      <c r="M84" s="237"/>
    </row>
    <row r="85" spans="1:13" s="107" customFormat="1" ht="13.5" customHeight="1">
      <c r="A85" s="111"/>
      <c r="B85" s="362" t="s">
        <v>2163</v>
      </c>
      <c r="C85" s="195" t="s">
        <v>2258</v>
      </c>
      <c r="D85" s="195"/>
      <c r="E85" s="196" t="s">
        <v>455</v>
      </c>
      <c r="F85" s="197" t="s">
        <v>455</v>
      </c>
      <c r="G85" s="198" t="s">
        <v>455</v>
      </c>
      <c r="H85" s="333">
        <v>205</v>
      </c>
      <c r="I85" s="406" t="s">
        <v>455</v>
      </c>
      <c r="J85" s="492" t="s">
        <v>455</v>
      </c>
      <c r="K85" s="493">
        <f t="shared" si="5"/>
        <v>123</v>
      </c>
      <c r="L85" s="224" t="s">
        <v>1547</v>
      </c>
      <c r="M85" s="237"/>
    </row>
    <row r="86" spans="1:13" s="107" customFormat="1" ht="13.5" customHeight="1">
      <c r="A86" s="111"/>
      <c r="B86" s="362" t="s">
        <v>2193</v>
      </c>
      <c r="C86" s="195" t="s">
        <v>2309</v>
      </c>
      <c r="D86" s="195"/>
      <c r="E86" s="196" t="s">
        <v>455</v>
      </c>
      <c r="F86" s="197" t="s">
        <v>455</v>
      </c>
      <c r="G86" s="198" t="s">
        <v>455</v>
      </c>
      <c r="H86" s="333">
        <v>141</v>
      </c>
      <c r="I86" s="406" t="s">
        <v>455</v>
      </c>
      <c r="J86" s="492" t="s">
        <v>455</v>
      </c>
      <c r="K86" s="493">
        <f t="shared" si="5"/>
        <v>84.6</v>
      </c>
      <c r="L86" s="224" t="s">
        <v>1547</v>
      </c>
      <c r="M86" s="237"/>
    </row>
    <row r="87" spans="1:13" s="107" customFormat="1" ht="13.5" customHeight="1">
      <c r="A87" s="111"/>
      <c r="B87" s="362" t="s">
        <v>2236</v>
      </c>
      <c r="C87" s="195" t="s">
        <v>2258</v>
      </c>
      <c r="D87" s="195"/>
      <c r="E87" s="196" t="s">
        <v>455</v>
      </c>
      <c r="F87" s="197" t="s">
        <v>455</v>
      </c>
      <c r="G87" s="198" t="s">
        <v>455</v>
      </c>
      <c r="H87" s="333">
        <v>310</v>
      </c>
      <c r="I87" s="406" t="s">
        <v>455</v>
      </c>
      <c r="J87" s="492" t="s">
        <v>455</v>
      </c>
      <c r="K87" s="493">
        <f t="shared" si="5"/>
        <v>186</v>
      </c>
      <c r="L87" s="224" t="s">
        <v>1547</v>
      </c>
      <c r="M87" s="237"/>
    </row>
    <row r="88" spans="1:13" s="107" customFormat="1" ht="13.5" customHeight="1" thickBot="1">
      <c r="A88" s="111"/>
      <c r="B88" s="494" t="s">
        <v>2231</v>
      </c>
      <c r="C88" s="195" t="s">
        <v>2310</v>
      </c>
      <c r="D88" s="500"/>
      <c r="E88" s="501" t="s">
        <v>455</v>
      </c>
      <c r="F88" s="502" t="s">
        <v>455</v>
      </c>
      <c r="G88" s="503" t="s">
        <v>455</v>
      </c>
      <c r="H88" s="921">
        <v>141</v>
      </c>
      <c r="I88" s="504" t="s">
        <v>455</v>
      </c>
      <c r="J88" s="505" t="s">
        <v>455</v>
      </c>
      <c r="K88" s="506">
        <f t="shared" si="5"/>
        <v>84.6</v>
      </c>
      <c r="L88" s="507" t="s">
        <v>1547</v>
      </c>
      <c r="M88" s="237"/>
    </row>
    <row r="89" spans="1:13" s="107" customFormat="1" ht="14.25" customHeight="1">
      <c r="A89" s="110"/>
      <c r="B89" s="349" t="s">
        <v>2311</v>
      </c>
      <c r="C89" s="302" t="s">
        <v>1150</v>
      </c>
      <c r="D89" s="302"/>
      <c r="E89" s="303">
        <v>300</v>
      </c>
      <c r="F89" s="304">
        <v>1E-3</v>
      </c>
      <c r="G89" s="305">
        <v>105</v>
      </c>
      <c r="H89" s="961">
        <v>260</v>
      </c>
      <c r="I89" s="400" t="s">
        <v>455</v>
      </c>
      <c r="J89" s="489" t="s">
        <v>455</v>
      </c>
      <c r="K89" s="508">
        <f t="shared" si="5"/>
        <v>156</v>
      </c>
      <c r="L89" s="306" t="s">
        <v>1547</v>
      </c>
      <c r="M89" s="237"/>
    </row>
    <row r="90" spans="1:13" s="107" customFormat="1" ht="14.25" customHeight="1">
      <c r="A90" s="81"/>
      <c r="B90" s="349" t="s">
        <v>2312</v>
      </c>
      <c r="C90" s="268" t="s">
        <v>1150</v>
      </c>
      <c r="D90" s="268"/>
      <c r="E90" s="269">
        <v>3000</v>
      </c>
      <c r="F90" s="270">
        <v>0.01</v>
      </c>
      <c r="G90" s="271" t="s">
        <v>56</v>
      </c>
      <c r="H90" s="960">
        <v>240</v>
      </c>
      <c r="I90" s="394" t="s">
        <v>455</v>
      </c>
      <c r="J90" s="387" t="s">
        <v>455</v>
      </c>
      <c r="K90" s="1032">
        <f t="shared" si="5"/>
        <v>144</v>
      </c>
      <c r="L90" s="272" t="s">
        <v>1547</v>
      </c>
      <c r="M90" s="237"/>
    </row>
    <row r="91" spans="1:13" s="107" customFormat="1" ht="14.25" customHeight="1">
      <c r="A91" s="81"/>
      <c r="B91" s="349" t="s">
        <v>2144</v>
      </c>
      <c r="C91" s="291" t="s">
        <v>1150</v>
      </c>
      <c r="D91" s="291" t="s">
        <v>1820</v>
      </c>
      <c r="E91" s="292">
        <v>6000</v>
      </c>
      <c r="F91" s="293">
        <v>0.1</v>
      </c>
      <c r="G91" s="271" t="s">
        <v>56</v>
      </c>
      <c r="H91" s="963">
        <v>155</v>
      </c>
      <c r="I91" s="397">
        <v>145</v>
      </c>
      <c r="J91" s="1030">
        <f t="shared" si="3"/>
        <v>10</v>
      </c>
      <c r="K91" s="1031">
        <f t="shared" si="4"/>
        <v>93</v>
      </c>
      <c r="L91" s="295"/>
      <c r="M91" s="237"/>
    </row>
    <row r="92" spans="1:13" ht="14.25" customHeight="1">
      <c r="A92" s="81"/>
      <c r="B92" s="340" t="s">
        <v>53</v>
      </c>
      <c r="C92" s="268" t="s">
        <v>1150</v>
      </c>
      <c r="D92" s="268" t="s">
        <v>1820</v>
      </c>
      <c r="E92" s="269">
        <v>12000</v>
      </c>
      <c r="F92" s="270">
        <v>0.1</v>
      </c>
      <c r="G92" s="271" t="s">
        <v>56</v>
      </c>
      <c r="H92" s="960">
        <v>185</v>
      </c>
      <c r="I92" s="394">
        <v>165</v>
      </c>
      <c r="J92" s="394">
        <f t="shared" si="3"/>
        <v>20</v>
      </c>
      <c r="K92" s="431">
        <f t="shared" si="4"/>
        <v>111</v>
      </c>
      <c r="L92" s="286"/>
    </row>
    <row r="93" spans="1:13" ht="14.25" customHeight="1">
      <c r="A93" s="81"/>
      <c r="B93" s="340" t="s">
        <v>55</v>
      </c>
      <c r="C93" s="268" t="s">
        <v>1150</v>
      </c>
      <c r="D93" s="268" t="s">
        <v>1820</v>
      </c>
      <c r="E93" s="269">
        <v>6000</v>
      </c>
      <c r="F93" s="270">
        <v>1</v>
      </c>
      <c r="G93" s="271" t="s">
        <v>56</v>
      </c>
      <c r="H93" s="960">
        <v>65</v>
      </c>
      <c r="I93" s="394">
        <v>65</v>
      </c>
      <c r="J93" s="394">
        <f t="shared" si="3"/>
        <v>0</v>
      </c>
      <c r="K93" s="431">
        <f t="shared" si="4"/>
        <v>39</v>
      </c>
      <c r="L93" s="286"/>
    </row>
    <row r="94" spans="1:13" s="107" customFormat="1" ht="14.25" customHeight="1" thickBot="1">
      <c r="A94" s="149"/>
      <c r="B94" s="350" t="s">
        <v>54</v>
      </c>
      <c r="C94" s="296" t="s">
        <v>1150</v>
      </c>
      <c r="D94" s="296" t="s">
        <v>1820</v>
      </c>
      <c r="E94" s="297">
        <v>6000</v>
      </c>
      <c r="F94" s="298">
        <v>1</v>
      </c>
      <c r="G94" s="299" t="s">
        <v>56</v>
      </c>
      <c r="H94" s="962">
        <v>95</v>
      </c>
      <c r="I94" s="398">
        <v>95</v>
      </c>
      <c r="J94" s="471">
        <f t="shared" si="3"/>
        <v>0</v>
      </c>
      <c r="K94" s="433">
        <f t="shared" si="4"/>
        <v>57</v>
      </c>
      <c r="L94" s="300"/>
      <c r="M94" s="237"/>
    </row>
    <row r="95" spans="1:13" s="107" customFormat="1">
      <c r="A95" s="148"/>
      <c r="B95" s="351" t="s">
        <v>790</v>
      </c>
      <c r="C95" s="243" t="s">
        <v>738</v>
      </c>
      <c r="D95" s="243" t="s">
        <v>1826</v>
      </c>
      <c r="E95" s="119">
        <v>150</v>
      </c>
      <c r="F95" s="118">
        <v>1E-3</v>
      </c>
      <c r="G95" s="123">
        <v>110</v>
      </c>
      <c r="H95" s="922">
        <v>610</v>
      </c>
      <c r="I95" s="399">
        <v>600</v>
      </c>
      <c r="J95" s="472">
        <f t="shared" si="3"/>
        <v>10</v>
      </c>
      <c r="K95" s="425">
        <f>(H95)-(H95)/100*($E$3)</f>
        <v>411.75</v>
      </c>
      <c r="L95" s="212" t="s">
        <v>1572</v>
      </c>
      <c r="M95" s="237"/>
    </row>
    <row r="96" spans="1:13" s="107" customFormat="1">
      <c r="A96" s="81"/>
      <c r="B96" s="344" t="s">
        <v>797</v>
      </c>
      <c r="C96" s="40" t="s">
        <v>738</v>
      </c>
      <c r="D96" s="40" t="s">
        <v>1826</v>
      </c>
      <c r="E96" s="41">
        <v>600</v>
      </c>
      <c r="F96" s="42">
        <v>0.01</v>
      </c>
      <c r="G96" s="11">
        <v>140</v>
      </c>
      <c r="H96" s="333">
        <v>580</v>
      </c>
      <c r="I96" s="391">
        <v>570</v>
      </c>
      <c r="J96" s="469">
        <f t="shared" si="3"/>
        <v>10</v>
      </c>
      <c r="K96" s="427">
        <f t="shared" ref="K96:K141" si="6">(H96)-(H96)/100*($E$3)</f>
        <v>391.5</v>
      </c>
      <c r="L96" s="212" t="s">
        <v>1572</v>
      </c>
      <c r="M96" s="237"/>
    </row>
    <row r="97" spans="1:13" s="107" customFormat="1">
      <c r="A97" s="81"/>
      <c r="B97" s="344" t="s">
        <v>789</v>
      </c>
      <c r="C97" s="40" t="s">
        <v>738</v>
      </c>
      <c r="D97" s="40" t="s">
        <v>1826</v>
      </c>
      <c r="E97" s="41">
        <v>1500</v>
      </c>
      <c r="F97" s="42">
        <v>0.01</v>
      </c>
      <c r="G97" s="11">
        <v>140</v>
      </c>
      <c r="H97" s="333">
        <v>630</v>
      </c>
      <c r="I97" s="391">
        <v>620</v>
      </c>
      <c r="J97" s="469">
        <f t="shared" si="3"/>
        <v>10</v>
      </c>
      <c r="K97" s="427">
        <f t="shared" si="6"/>
        <v>425.25</v>
      </c>
      <c r="L97" s="212" t="s">
        <v>1572</v>
      </c>
      <c r="M97" s="237"/>
    </row>
    <row r="98" spans="1:13" s="107" customFormat="1">
      <c r="A98" s="81"/>
      <c r="B98" s="344" t="s">
        <v>793</v>
      </c>
      <c r="C98" s="40" t="s">
        <v>738</v>
      </c>
      <c r="D98" s="40" t="s">
        <v>1826</v>
      </c>
      <c r="E98" s="41">
        <v>3000</v>
      </c>
      <c r="F98" s="42">
        <v>0.01</v>
      </c>
      <c r="G98" s="11">
        <v>140</v>
      </c>
      <c r="H98" s="333">
        <v>740</v>
      </c>
      <c r="I98" s="391">
        <v>720</v>
      </c>
      <c r="J98" s="469">
        <f t="shared" si="3"/>
        <v>20</v>
      </c>
      <c r="K98" s="427">
        <f t="shared" si="6"/>
        <v>499.5</v>
      </c>
      <c r="L98" s="212" t="s">
        <v>1572</v>
      </c>
      <c r="M98" s="237"/>
    </row>
    <row r="99" spans="1:13" s="107" customFormat="1">
      <c r="A99" s="148"/>
      <c r="B99" s="344" t="s">
        <v>796</v>
      </c>
      <c r="C99" s="40" t="s">
        <v>738</v>
      </c>
      <c r="D99" s="40" t="s">
        <v>1826</v>
      </c>
      <c r="E99" s="41">
        <v>6000</v>
      </c>
      <c r="F99" s="42">
        <v>0.1</v>
      </c>
      <c r="G99" s="11" t="s">
        <v>694</v>
      </c>
      <c r="H99" s="333">
        <v>580</v>
      </c>
      <c r="I99" s="391">
        <v>570</v>
      </c>
      <c r="J99" s="469">
        <f t="shared" si="3"/>
        <v>10</v>
      </c>
      <c r="K99" s="427">
        <f t="shared" si="6"/>
        <v>391.5</v>
      </c>
      <c r="L99" s="212" t="s">
        <v>1572</v>
      </c>
      <c r="M99" s="237"/>
    </row>
    <row r="100" spans="1:13" s="107" customFormat="1" ht="3.95" customHeight="1">
      <c r="A100" s="148"/>
      <c r="B100" s="344"/>
      <c r="C100" s="40"/>
      <c r="D100" s="40"/>
      <c r="E100" s="41"/>
      <c r="F100" s="42"/>
      <c r="G100" s="11"/>
      <c r="H100" s="333" t="s">
        <v>1195</v>
      </c>
      <c r="I100" s="391"/>
      <c r="J100" s="469"/>
      <c r="K100" s="423"/>
      <c r="L100" s="212"/>
      <c r="M100" s="237"/>
    </row>
    <row r="101" spans="1:13" s="107" customFormat="1">
      <c r="A101" s="148"/>
      <c r="B101" s="344" t="s">
        <v>544</v>
      </c>
      <c r="C101" s="40" t="s">
        <v>1866</v>
      </c>
      <c r="D101" s="40" t="s">
        <v>1867</v>
      </c>
      <c r="E101" s="41" t="s">
        <v>455</v>
      </c>
      <c r="F101" s="42" t="s">
        <v>455</v>
      </c>
      <c r="G101" s="11" t="s">
        <v>455</v>
      </c>
      <c r="H101" s="333">
        <v>120</v>
      </c>
      <c r="I101" s="391">
        <v>120</v>
      </c>
      <c r="J101" s="469">
        <f t="shared" si="3"/>
        <v>0</v>
      </c>
      <c r="K101" s="423">
        <f t="shared" si="6"/>
        <v>81</v>
      </c>
      <c r="L101" s="212"/>
      <c r="M101" s="237"/>
    </row>
    <row r="102" spans="1:13" s="107" customFormat="1">
      <c r="A102" s="148"/>
      <c r="B102" s="344" t="s">
        <v>545</v>
      </c>
      <c r="C102" s="40" t="s">
        <v>548</v>
      </c>
      <c r="D102" s="40" t="s">
        <v>1848</v>
      </c>
      <c r="E102" s="41" t="s">
        <v>455</v>
      </c>
      <c r="F102" s="42" t="s">
        <v>455</v>
      </c>
      <c r="G102" s="11" t="s">
        <v>455</v>
      </c>
      <c r="H102" s="333">
        <v>100</v>
      </c>
      <c r="I102" s="391">
        <v>100</v>
      </c>
      <c r="J102" s="469">
        <f t="shared" si="3"/>
        <v>0</v>
      </c>
      <c r="K102" s="423">
        <f t="shared" si="6"/>
        <v>67.5</v>
      </c>
      <c r="L102" s="212"/>
      <c r="M102" s="237"/>
    </row>
    <row r="103" spans="1:13" s="107" customFormat="1">
      <c r="A103" s="148"/>
      <c r="B103" s="344" t="s">
        <v>546</v>
      </c>
      <c r="C103" s="40" t="s">
        <v>549</v>
      </c>
      <c r="D103" s="40" t="s">
        <v>1849</v>
      </c>
      <c r="E103" s="41" t="s">
        <v>455</v>
      </c>
      <c r="F103" s="42" t="s">
        <v>455</v>
      </c>
      <c r="G103" s="11" t="s">
        <v>455</v>
      </c>
      <c r="H103" s="333">
        <v>34</v>
      </c>
      <c r="I103" s="391">
        <v>34</v>
      </c>
      <c r="J103" s="469">
        <f t="shared" si="3"/>
        <v>0</v>
      </c>
      <c r="K103" s="423">
        <f t="shared" si="6"/>
        <v>22.95</v>
      </c>
      <c r="L103" s="212"/>
      <c r="M103" s="237"/>
    </row>
    <row r="104" spans="1:13" s="107" customFormat="1">
      <c r="A104" s="148"/>
      <c r="B104" s="344" t="s">
        <v>547</v>
      </c>
      <c r="C104" s="40" t="s">
        <v>1172</v>
      </c>
      <c r="D104" s="40" t="s">
        <v>2085</v>
      </c>
      <c r="E104" s="41" t="s">
        <v>455</v>
      </c>
      <c r="F104" s="42" t="s">
        <v>455</v>
      </c>
      <c r="G104" s="11" t="s">
        <v>455</v>
      </c>
      <c r="H104" s="333">
        <v>50</v>
      </c>
      <c r="I104" s="391">
        <v>50</v>
      </c>
      <c r="J104" s="469">
        <f t="shared" si="3"/>
        <v>0</v>
      </c>
      <c r="K104" s="423">
        <f t="shared" si="6"/>
        <v>33.75</v>
      </c>
      <c r="L104" s="212"/>
      <c r="M104" s="237"/>
    </row>
    <row r="105" spans="1:13" s="107" customFormat="1" ht="11.25" customHeight="1" thickBot="1">
      <c r="A105" s="151"/>
      <c r="B105" s="342" t="s">
        <v>240</v>
      </c>
      <c r="C105" s="43" t="s">
        <v>239</v>
      </c>
      <c r="D105" s="43" t="s">
        <v>1850</v>
      </c>
      <c r="E105" s="44" t="s">
        <v>455</v>
      </c>
      <c r="F105" s="45" t="s">
        <v>455</v>
      </c>
      <c r="G105" s="46" t="s">
        <v>455</v>
      </c>
      <c r="H105" s="924">
        <v>46</v>
      </c>
      <c r="I105" s="392">
        <v>46</v>
      </c>
      <c r="J105" s="469">
        <f t="shared" si="3"/>
        <v>0</v>
      </c>
      <c r="K105" s="423">
        <f t="shared" si="6"/>
        <v>31.049999999999997</v>
      </c>
      <c r="L105" s="214"/>
      <c r="M105" s="237"/>
    </row>
    <row r="106" spans="1:13" s="107" customFormat="1">
      <c r="A106" s="147"/>
      <c r="B106" s="345" t="s">
        <v>792</v>
      </c>
      <c r="C106" s="17" t="s">
        <v>738</v>
      </c>
      <c r="D106" s="17" t="s">
        <v>1826</v>
      </c>
      <c r="E106" s="18">
        <v>600</v>
      </c>
      <c r="F106" s="19">
        <v>0.01</v>
      </c>
      <c r="G106" s="20">
        <v>118</v>
      </c>
      <c r="H106" s="923">
        <v>670</v>
      </c>
      <c r="I106" s="402">
        <v>650</v>
      </c>
      <c r="J106" s="402">
        <f t="shared" si="3"/>
        <v>20</v>
      </c>
      <c r="K106" s="426">
        <f t="shared" si="6"/>
        <v>452.25</v>
      </c>
      <c r="L106" s="216"/>
      <c r="M106" s="237"/>
    </row>
    <row r="107" spans="1:13" s="107" customFormat="1">
      <c r="A107" s="148"/>
      <c r="B107" s="352" t="s">
        <v>795</v>
      </c>
      <c r="C107" s="40" t="s">
        <v>738</v>
      </c>
      <c r="D107" s="40" t="s">
        <v>1826</v>
      </c>
      <c r="E107" s="41">
        <v>420</v>
      </c>
      <c r="F107" s="42">
        <v>1E-3</v>
      </c>
      <c r="G107" s="11">
        <v>118</v>
      </c>
      <c r="H107" s="333">
        <v>750</v>
      </c>
      <c r="I107" s="391">
        <v>730</v>
      </c>
      <c r="J107" s="469">
        <f t="shared" si="3"/>
        <v>20</v>
      </c>
      <c r="K107" s="427">
        <f t="shared" si="6"/>
        <v>506.25</v>
      </c>
      <c r="L107" s="212"/>
      <c r="M107" s="237"/>
    </row>
    <row r="108" spans="1:13" s="107" customFormat="1">
      <c r="A108" s="148"/>
      <c r="B108" s="352" t="s">
        <v>664</v>
      </c>
      <c r="C108" s="40" t="s">
        <v>738</v>
      </c>
      <c r="D108" s="40" t="s">
        <v>1826</v>
      </c>
      <c r="E108" s="41">
        <v>620</v>
      </c>
      <c r="F108" s="42">
        <v>1E-3</v>
      </c>
      <c r="G108" s="11">
        <v>118</v>
      </c>
      <c r="H108" s="333">
        <v>850</v>
      </c>
      <c r="I108" s="391">
        <v>820</v>
      </c>
      <c r="J108" s="469">
        <f t="shared" si="3"/>
        <v>30</v>
      </c>
      <c r="K108" s="427">
        <f t="shared" si="6"/>
        <v>573.75</v>
      </c>
      <c r="L108" s="212"/>
      <c r="M108" s="237"/>
    </row>
    <row r="109" spans="1:13" s="107" customFormat="1">
      <c r="A109" s="148"/>
      <c r="B109" s="352" t="s">
        <v>665</v>
      </c>
      <c r="C109" s="40" t="s">
        <v>738</v>
      </c>
      <c r="D109" s="40" t="s">
        <v>1826</v>
      </c>
      <c r="E109" s="41">
        <v>820</v>
      </c>
      <c r="F109" s="42">
        <v>0.01</v>
      </c>
      <c r="G109" s="11" t="s">
        <v>551</v>
      </c>
      <c r="H109" s="333">
        <v>580</v>
      </c>
      <c r="I109" s="391">
        <v>560</v>
      </c>
      <c r="J109" s="469">
        <f t="shared" si="3"/>
        <v>20</v>
      </c>
      <c r="K109" s="427">
        <f t="shared" si="6"/>
        <v>391.5</v>
      </c>
      <c r="L109" s="212"/>
      <c r="M109" s="237"/>
    </row>
    <row r="110" spans="1:13" s="107" customFormat="1">
      <c r="A110" s="148"/>
      <c r="B110" s="352" t="s">
        <v>791</v>
      </c>
      <c r="C110" s="40" t="s">
        <v>738</v>
      </c>
      <c r="D110" s="40" t="s">
        <v>1826</v>
      </c>
      <c r="E110" s="41">
        <v>2200</v>
      </c>
      <c r="F110" s="42">
        <v>0.01</v>
      </c>
      <c r="G110" s="11" t="s">
        <v>693</v>
      </c>
      <c r="H110" s="333">
        <v>720</v>
      </c>
      <c r="I110" s="391">
        <v>690</v>
      </c>
      <c r="J110" s="469">
        <f t="shared" si="3"/>
        <v>30</v>
      </c>
      <c r="K110" s="427">
        <f t="shared" si="6"/>
        <v>486</v>
      </c>
      <c r="L110" s="212"/>
      <c r="M110" s="237"/>
    </row>
    <row r="111" spans="1:13" s="107" customFormat="1">
      <c r="A111" s="148"/>
      <c r="B111" s="352" t="s">
        <v>794</v>
      </c>
      <c r="C111" s="40" t="s">
        <v>738</v>
      </c>
      <c r="D111" s="40" t="s">
        <v>1826</v>
      </c>
      <c r="E111" s="41">
        <v>4200</v>
      </c>
      <c r="F111" s="42">
        <v>0.01</v>
      </c>
      <c r="G111" s="11" t="s">
        <v>693</v>
      </c>
      <c r="H111" s="333">
        <v>810</v>
      </c>
      <c r="I111" s="391">
        <v>780</v>
      </c>
      <c r="J111" s="469">
        <f t="shared" si="3"/>
        <v>30</v>
      </c>
      <c r="K111" s="427">
        <f t="shared" si="6"/>
        <v>546.75</v>
      </c>
      <c r="L111" s="212"/>
      <c r="M111" s="237"/>
    </row>
    <row r="112" spans="1:13" s="107" customFormat="1">
      <c r="A112" s="148"/>
      <c r="B112" s="352" t="s">
        <v>663</v>
      </c>
      <c r="C112" s="40" t="s">
        <v>738</v>
      </c>
      <c r="D112" s="40" t="s">
        <v>1826</v>
      </c>
      <c r="E112" s="41">
        <v>6200</v>
      </c>
      <c r="F112" s="42">
        <v>0.01</v>
      </c>
      <c r="G112" s="11" t="s">
        <v>693</v>
      </c>
      <c r="H112" s="333">
        <v>890</v>
      </c>
      <c r="I112" s="391">
        <v>870</v>
      </c>
      <c r="J112" s="469">
        <f t="shared" si="3"/>
        <v>20</v>
      </c>
      <c r="K112" s="427">
        <f t="shared" si="6"/>
        <v>600.75</v>
      </c>
      <c r="L112" s="212"/>
      <c r="M112" s="237"/>
    </row>
    <row r="113" spans="1:13" s="107" customFormat="1" ht="12" thickBot="1">
      <c r="A113" s="149"/>
      <c r="B113" s="353" t="s">
        <v>826</v>
      </c>
      <c r="C113" s="25" t="s">
        <v>738</v>
      </c>
      <c r="D113" s="25" t="s">
        <v>1826</v>
      </c>
      <c r="E113" s="26">
        <v>12000</v>
      </c>
      <c r="F113" s="27">
        <v>0.1</v>
      </c>
      <c r="G113" s="46" t="s">
        <v>693</v>
      </c>
      <c r="H113" s="921">
        <v>690</v>
      </c>
      <c r="I113" s="392">
        <v>670</v>
      </c>
      <c r="J113" s="571">
        <f t="shared" si="3"/>
        <v>20</v>
      </c>
      <c r="K113" s="428">
        <f t="shared" si="6"/>
        <v>465.75</v>
      </c>
      <c r="L113" s="214"/>
      <c r="M113" s="237"/>
    </row>
    <row r="114" spans="1:13" s="107" customFormat="1" ht="15" customHeight="1">
      <c r="A114" s="148"/>
      <c r="B114" s="379" t="s">
        <v>827</v>
      </c>
      <c r="C114" s="53" t="s">
        <v>738</v>
      </c>
      <c r="D114" s="53" t="s">
        <v>1826</v>
      </c>
      <c r="E114" s="54">
        <v>220</v>
      </c>
      <c r="F114" s="55">
        <v>0.01</v>
      </c>
      <c r="G114" s="56">
        <v>140</v>
      </c>
      <c r="H114" s="922">
        <v>290</v>
      </c>
      <c r="I114" s="399">
        <v>490</v>
      </c>
      <c r="J114" s="399">
        <f t="shared" si="3"/>
        <v>-200</v>
      </c>
      <c r="K114" s="425">
        <f t="shared" si="6"/>
        <v>195.75</v>
      </c>
      <c r="L114" s="211" t="s">
        <v>1572</v>
      </c>
      <c r="M114" s="237"/>
    </row>
    <row r="115" spans="1:13" s="107" customFormat="1" ht="15" customHeight="1">
      <c r="A115" s="148"/>
      <c r="B115" s="344" t="s">
        <v>828</v>
      </c>
      <c r="C115" s="40" t="s">
        <v>738</v>
      </c>
      <c r="D115" s="40" t="s">
        <v>1826</v>
      </c>
      <c r="E115" s="41">
        <v>620</v>
      </c>
      <c r="F115" s="42">
        <v>0.01</v>
      </c>
      <c r="G115" s="11">
        <v>140</v>
      </c>
      <c r="H115" s="333">
        <v>530</v>
      </c>
      <c r="I115" s="391">
        <v>530</v>
      </c>
      <c r="J115" s="469">
        <f t="shared" si="3"/>
        <v>0</v>
      </c>
      <c r="K115" s="427">
        <f t="shared" si="6"/>
        <v>357.75</v>
      </c>
      <c r="L115" s="212" t="s">
        <v>1572</v>
      </c>
      <c r="M115" s="237"/>
    </row>
    <row r="116" spans="1:13" s="107" customFormat="1" ht="15" customHeight="1">
      <c r="A116" s="148"/>
      <c r="B116" s="344" t="s">
        <v>798</v>
      </c>
      <c r="C116" s="40" t="s">
        <v>738</v>
      </c>
      <c r="D116" s="40" t="s">
        <v>1826</v>
      </c>
      <c r="E116" s="41">
        <v>1200</v>
      </c>
      <c r="F116" s="42">
        <v>0.1</v>
      </c>
      <c r="G116" s="11" t="s">
        <v>552</v>
      </c>
      <c r="H116" s="333">
        <v>290</v>
      </c>
      <c r="I116" s="391">
        <v>490</v>
      </c>
      <c r="J116" s="469">
        <f t="shared" si="3"/>
        <v>-200</v>
      </c>
      <c r="K116" s="427">
        <f t="shared" si="6"/>
        <v>195.75</v>
      </c>
      <c r="L116" s="212" t="s">
        <v>1572</v>
      </c>
      <c r="M116" s="237"/>
    </row>
    <row r="117" spans="1:13" s="107" customFormat="1" ht="4.5" customHeight="1">
      <c r="A117" s="148"/>
      <c r="B117" s="341"/>
      <c r="C117" s="47"/>
      <c r="D117" s="47"/>
      <c r="E117" s="48"/>
      <c r="F117" s="49"/>
      <c r="G117" s="50"/>
      <c r="H117" s="333" t="s">
        <v>1195</v>
      </c>
      <c r="I117" s="388"/>
      <c r="J117" s="568"/>
      <c r="K117" s="423"/>
      <c r="L117" s="213"/>
      <c r="M117" s="237"/>
    </row>
    <row r="118" spans="1:13" s="107" customFormat="1" ht="15" customHeight="1" thickBot="1">
      <c r="A118" s="151"/>
      <c r="B118" s="342" t="s">
        <v>400</v>
      </c>
      <c r="C118" s="43" t="s">
        <v>401</v>
      </c>
      <c r="D118" s="43" t="s">
        <v>1851</v>
      </c>
      <c r="E118" s="44" t="s">
        <v>455</v>
      </c>
      <c r="F118" s="45" t="s">
        <v>455</v>
      </c>
      <c r="G118" s="46" t="s">
        <v>455</v>
      </c>
      <c r="H118" s="921">
        <v>105</v>
      </c>
      <c r="I118" s="392">
        <v>100</v>
      </c>
      <c r="J118" s="392">
        <f t="shared" si="3"/>
        <v>5</v>
      </c>
      <c r="K118" s="429">
        <f t="shared" si="6"/>
        <v>70.875</v>
      </c>
      <c r="L118" s="214"/>
      <c r="M118" s="237"/>
    </row>
    <row r="119" spans="1:13" s="107" customFormat="1" ht="11.25" customHeight="1">
      <c r="A119" s="147"/>
      <c r="B119" s="345" t="s">
        <v>667</v>
      </c>
      <c r="C119" s="17" t="s">
        <v>1150</v>
      </c>
      <c r="D119" s="17" t="s">
        <v>1820</v>
      </c>
      <c r="E119" s="18">
        <v>120</v>
      </c>
      <c r="F119" s="19">
        <v>1E-3</v>
      </c>
      <c r="G119" s="20">
        <v>81</v>
      </c>
      <c r="H119" s="922">
        <v>270</v>
      </c>
      <c r="I119" s="402">
        <v>270</v>
      </c>
      <c r="J119" s="635">
        <f t="shared" si="3"/>
        <v>0</v>
      </c>
      <c r="K119" s="426">
        <f t="shared" si="6"/>
        <v>182.25</v>
      </c>
      <c r="L119" s="216"/>
      <c r="M119" s="237"/>
    </row>
    <row r="120" spans="1:13" s="107" customFormat="1" ht="11.25" customHeight="1">
      <c r="A120" s="148"/>
      <c r="B120" s="344" t="s">
        <v>1135</v>
      </c>
      <c r="C120" s="40" t="s">
        <v>1150</v>
      </c>
      <c r="D120" s="40" t="s">
        <v>1820</v>
      </c>
      <c r="E120" s="41">
        <v>240</v>
      </c>
      <c r="F120" s="42">
        <v>1E-3</v>
      </c>
      <c r="G120" s="24">
        <v>81</v>
      </c>
      <c r="H120" s="333">
        <v>280</v>
      </c>
      <c r="I120" s="391">
        <v>280</v>
      </c>
      <c r="J120" s="469">
        <f t="shared" si="3"/>
        <v>0</v>
      </c>
      <c r="K120" s="427">
        <f t="shared" si="6"/>
        <v>189</v>
      </c>
      <c r="L120" s="212"/>
      <c r="M120" s="237"/>
    </row>
    <row r="121" spans="1:13" s="107" customFormat="1" ht="11.25" customHeight="1">
      <c r="A121" s="148"/>
      <c r="B121" s="344" t="s">
        <v>1137</v>
      </c>
      <c r="C121" s="40" t="s">
        <v>1150</v>
      </c>
      <c r="D121" s="40" t="s">
        <v>1820</v>
      </c>
      <c r="E121" s="41">
        <v>360</v>
      </c>
      <c r="F121" s="42">
        <v>1E-3</v>
      </c>
      <c r="G121" s="24">
        <v>81</v>
      </c>
      <c r="H121" s="333">
        <v>300</v>
      </c>
      <c r="I121" s="391">
        <v>300</v>
      </c>
      <c r="J121" s="469">
        <f t="shared" si="3"/>
        <v>0</v>
      </c>
      <c r="K121" s="427">
        <f t="shared" si="6"/>
        <v>202.5</v>
      </c>
      <c r="L121" s="212"/>
      <c r="M121" s="237"/>
    </row>
    <row r="122" spans="1:13" s="107" customFormat="1" ht="11.25" customHeight="1">
      <c r="A122" s="148"/>
      <c r="B122" s="344" t="s">
        <v>759</v>
      </c>
      <c r="C122" s="40" t="s">
        <v>1150</v>
      </c>
      <c r="D122" s="40" t="s">
        <v>1820</v>
      </c>
      <c r="E122" s="41">
        <v>120</v>
      </c>
      <c r="F122" s="42">
        <v>0.01</v>
      </c>
      <c r="G122" s="11" t="s">
        <v>690</v>
      </c>
      <c r="H122" s="333">
        <v>270</v>
      </c>
      <c r="I122" s="391">
        <v>270</v>
      </c>
      <c r="J122" s="469">
        <f t="shared" si="3"/>
        <v>0</v>
      </c>
      <c r="K122" s="427">
        <f t="shared" si="6"/>
        <v>182.25</v>
      </c>
      <c r="L122" s="212"/>
      <c r="M122" s="237"/>
    </row>
    <row r="123" spans="1:13" s="107" customFormat="1" ht="11.25" customHeight="1">
      <c r="A123" s="148"/>
      <c r="B123" s="344" t="s">
        <v>760</v>
      </c>
      <c r="C123" s="40" t="s">
        <v>1150</v>
      </c>
      <c r="D123" s="40" t="s">
        <v>1820</v>
      </c>
      <c r="E123" s="41">
        <v>200</v>
      </c>
      <c r="F123" s="42">
        <v>0.01</v>
      </c>
      <c r="G123" s="11" t="s">
        <v>690</v>
      </c>
      <c r="H123" s="333">
        <v>280</v>
      </c>
      <c r="I123" s="391">
        <v>280</v>
      </c>
      <c r="J123" s="469">
        <f t="shared" si="3"/>
        <v>0</v>
      </c>
      <c r="K123" s="427">
        <f t="shared" si="6"/>
        <v>189</v>
      </c>
      <c r="L123" s="212"/>
      <c r="M123" s="237"/>
    </row>
    <row r="124" spans="1:13" s="107" customFormat="1" ht="11.25" customHeight="1">
      <c r="A124" s="148"/>
      <c r="B124" s="344" t="s">
        <v>1134</v>
      </c>
      <c r="C124" s="40" t="s">
        <v>1150</v>
      </c>
      <c r="D124" s="40" t="s">
        <v>1820</v>
      </c>
      <c r="E124" s="41">
        <v>240</v>
      </c>
      <c r="F124" s="42">
        <v>0.01</v>
      </c>
      <c r="G124" s="11" t="s">
        <v>690</v>
      </c>
      <c r="H124" s="333">
        <v>290</v>
      </c>
      <c r="I124" s="391">
        <v>290</v>
      </c>
      <c r="J124" s="469">
        <f t="shared" si="3"/>
        <v>0</v>
      </c>
      <c r="K124" s="427">
        <f t="shared" si="6"/>
        <v>195.75</v>
      </c>
      <c r="L124" s="212"/>
      <c r="M124" s="237"/>
    </row>
    <row r="125" spans="1:13" s="107" customFormat="1" ht="11.25" customHeight="1">
      <c r="A125" s="148"/>
      <c r="B125" s="344" t="s">
        <v>1136</v>
      </c>
      <c r="C125" s="40" t="s">
        <v>1150</v>
      </c>
      <c r="D125" s="40" t="s">
        <v>1820</v>
      </c>
      <c r="E125" s="41">
        <v>3600</v>
      </c>
      <c r="F125" s="42">
        <v>0.01</v>
      </c>
      <c r="G125" s="11" t="s">
        <v>690</v>
      </c>
      <c r="H125" s="333">
        <v>300</v>
      </c>
      <c r="I125" s="391">
        <v>300</v>
      </c>
      <c r="J125" s="469">
        <f t="shared" si="3"/>
        <v>0</v>
      </c>
      <c r="K125" s="427">
        <f t="shared" si="6"/>
        <v>202.5</v>
      </c>
      <c r="L125" s="212"/>
      <c r="M125" s="237"/>
    </row>
    <row r="126" spans="1:13" s="107" customFormat="1" ht="11.25" customHeight="1">
      <c r="A126" s="148"/>
      <c r="B126" s="344" t="s">
        <v>758</v>
      </c>
      <c r="C126" s="40" t="s">
        <v>1150</v>
      </c>
      <c r="D126" s="40" t="s">
        <v>1820</v>
      </c>
      <c r="E126" s="41">
        <v>10000</v>
      </c>
      <c r="F126" s="42">
        <v>0.05</v>
      </c>
      <c r="G126" s="24" t="s">
        <v>691</v>
      </c>
      <c r="H126" s="333">
        <v>290</v>
      </c>
      <c r="I126" s="391">
        <v>290</v>
      </c>
      <c r="J126" s="469">
        <f t="shared" si="3"/>
        <v>0</v>
      </c>
      <c r="K126" s="427">
        <f t="shared" si="6"/>
        <v>195.75</v>
      </c>
      <c r="L126" s="212"/>
      <c r="M126" s="237"/>
    </row>
    <row r="127" spans="1:13" s="107" customFormat="1" ht="11.25" customHeight="1">
      <c r="A127" s="148"/>
      <c r="B127" s="344" t="s">
        <v>757</v>
      </c>
      <c r="C127" s="40" t="s">
        <v>1150</v>
      </c>
      <c r="D127" s="40" t="s">
        <v>1820</v>
      </c>
      <c r="E127" s="41">
        <v>10000</v>
      </c>
      <c r="F127" s="42">
        <v>0.1</v>
      </c>
      <c r="G127" s="24" t="s">
        <v>691</v>
      </c>
      <c r="H127" s="333">
        <v>270</v>
      </c>
      <c r="I127" s="391">
        <v>270</v>
      </c>
      <c r="J127" s="469">
        <f t="shared" si="3"/>
        <v>0</v>
      </c>
      <c r="K127" s="427">
        <f t="shared" si="6"/>
        <v>182.25</v>
      </c>
      <c r="L127" s="212"/>
      <c r="M127" s="237"/>
    </row>
    <row r="128" spans="1:13" s="107" customFormat="1" ht="3.95" customHeight="1">
      <c r="A128" s="148"/>
      <c r="B128" s="344"/>
      <c r="C128" s="40"/>
      <c r="D128" s="40"/>
      <c r="E128" s="41"/>
      <c r="F128" s="42"/>
      <c r="G128" s="24"/>
      <c r="H128" s="333" t="s">
        <v>1195</v>
      </c>
      <c r="I128" s="391"/>
      <c r="J128" s="469"/>
      <c r="K128" s="427"/>
      <c r="L128" s="212"/>
      <c r="M128" s="237"/>
    </row>
    <row r="129" spans="1:13" s="107" customFormat="1" ht="11.25" customHeight="1">
      <c r="A129" s="148"/>
      <c r="B129" s="344" t="s">
        <v>669</v>
      </c>
      <c r="C129" s="40" t="s">
        <v>738</v>
      </c>
      <c r="D129" s="40" t="s">
        <v>1826</v>
      </c>
      <c r="E129" s="41">
        <v>650</v>
      </c>
      <c r="F129" s="42">
        <v>0.01</v>
      </c>
      <c r="G129" s="24" t="s">
        <v>690</v>
      </c>
      <c r="H129" s="333">
        <v>320</v>
      </c>
      <c r="I129" s="391">
        <v>370</v>
      </c>
      <c r="J129" s="469">
        <f t="shared" si="3"/>
        <v>-50</v>
      </c>
      <c r="K129" s="427">
        <f t="shared" si="6"/>
        <v>216</v>
      </c>
      <c r="L129" s="212"/>
      <c r="M129" s="237"/>
    </row>
    <row r="130" spans="1:13" s="107" customFormat="1" ht="11.25" customHeight="1" thickBot="1">
      <c r="A130" s="149"/>
      <c r="B130" s="342" t="s">
        <v>668</v>
      </c>
      <c r="C130" s="43" t="s">
        <v>738</v>
      </c>
      <c r="D130" s="43" t="s">
        <v>1826</v>
      </c>
      <c r="E130" s="44">
        <v>6500</v>
      </c>
      <c r="F130" s="45">
        <v>0.1</v>
      </c>
      <c r="G130" s="28" t="s">
        <v>691</v>
      </c>
      <c r="H130" s="921">
        <v>320</v>
      </c>
      <c r="I130" s="392">
        <v>370</v>
      </c>
      <c r="J130" s="571">
        <f t="shared" si="3"/>
        <v>-50</v>
      </c>
      <c r="K130" s="428">
        <f t="shared" si="6"/>
        <v>216</v>
      </c>
      <c r="L130" s="214"/>
      <c r="M130" s="237"/>
    </row>
    <row r="131" spans="1:13" s="107" customFormat="1" ht="11.25" customHeight="1">
      <c r="A131" s="148"/>
      <c r="B131" s="379" t="s">
        <v>879</v>
      </c>
      <c r="C131" s="53" t="s">
        <v>738</v>
      </c>
      <c r="D131" s="53" t="s">
        <v>1826</v>
      </c>
      <c r="E131" s="54">
        <v>420</v>
      </c>
      <c r="F131" s="55">
        <v>1E-3</v>
      </c>
      <c r="G131" s="56" t="s">
        <v>554</v>
      </c>
      <c r="H131" s="922">
        <v>990</v>
      </c>
      <c r="I131" s="399">
        <v>1080</v>
      </c>
      <c r="J131" s="399">
        <f t="shared" si="3"/>
        <v>-90</v>
      </c>
      <c r="K131" s="425">
        <f t="shared" si="6"/>
        <v>668.25</v>
      </c>
      <c r="L131" s="211" t="s">
        <v>1572</v>
      </c>
      <c r="M131" s="237"/>
    </row>
    <row r="132" spans="1:13" s="107" customFormat="1" ht="11.25" customHeight="1">
      <c r="A132" s="148"/>
      <c r="B132" s="344" t="s">
        <v>880</v>
      </c>
      <c r="C132" s="40" t="s">
        <v>738</v>
      </c>
      <c r="D132" s="40" t="s">
        <v>1826</v>
      </c>
      <c r="E132" s="41">
        <v>620</v>
      </c>
      <c r="F132" s="42">
        <v>1E-3</v>
      </c>
      <c r="G132" s="24" t="s">
        <v>554</v>
      </c>
      <c r="H132" s="333">
        <v>1420</v>
      </c>
      <c r="I132" s="391">
        <v>1280</v>
      </c>
      <c r="J132" s="469">
        <f t="shared" si="3"/>
        <v>140</v>
      </c>
      <c r="K132" s="427">
        <f t="shared" si="6"/>
        <v>958.5</v>
      </c>
      <c r="L132" s="212"/>
      <c r="M132" s="237"/>
    </row>
    <row r="133" spans="1:13" s="107" customFormat="1" ht="11.25" customHeight="1">
      <c r="A133" s="148"/>
      <c r="B133" s="344" t="s">
        <v>1097</v>
      </c>
      <c r="C133" s="40" t="s">
        <v>738</v>
      </c>
      <c r="D133" s="40" t="s">
        <v>1826</v>
      </c>
      <c r="E133" s="41">
        <v>4200</v>
      </c>
      <c r="F133" s="42">
        <v>0.01</v>
      </c>
      <c r="G133" s="24" t="s">
        <v>553</v>
      </c>
      <c r="H133" s="333">
        <v>1320</v>
      </c>
      <c r="I133" s="391">
        <v>1180</v>
      </c>
      <c r="J133" s="469">
        <f t="shared" si="3"/>
        <v>140</v>
      </c>
      <c r="K133" s="427">
        <f t="shared" si="6"/>
        <v>891</v>
      </c>
      <c r="L133" s="212"/>
      <c r="M133" s="237"/>
    </row>
    <row r="134" spans="1:13" s="107" customFormat="1" ht="11.25" customHeight="1">
      <c r="A134" s="148"/>
      <c r="B134" s="344" t="s">
        <v>2247</v>
      </c>
      <c r="C134" s="40" t="s">
        <v>738</v>
      </c>
      <c r="D134" s="40" t="s">
        <v>1826</v>
      </c>
      <c r="E134" s="41">
        <v>6200</v>
      </c>
      <c r="F134" s="42">
        <v>0.01</v>
      </c>
      <c r="G134" s="24" t="s">
        <v>553</v>
      </c>
      <c r="H134" s="333">
        <v>1530</v>
      </c>
      <c r="I134" s="391">
        <v>1370</v>
      </c>
      <c r="J134" s="469">
        <f t="shared" si="3"/>
        <v>160</v>
      </c>
      <c r="K134" s="427">
        <f t="shared" si="6"/>
        <v>1032.75</v>
      </c>
      <c r="L134" s="212"/>
      <c r="M134" s="237"/>
    </row>
    <row r="135" spans="1:13" s="107" customFormat="1" ht="11.25" customHeight="1">
      <c r="A135" s="148"/>
      <c r="B135" s="346" t="s">
        <v>2248</v>
      </c>
      <c r="C135" s="21" t="s">
        <v>738</v>
      </c>
      <c r="D135" s="21" t="s">
        <v>1826</v>
      </c>
      <c r="E135" s="22">
        <v>8200</v>
      </c>
      <c r="F135" s="23">
        <v>0.01</v>
      </c>
      <c r="G135" s="24" t="s">
        <v>553</v>
      </c>
      <c r="H135" s="333">
        <v>1220</v>
      </c>
      <c r="I135" s="391">
        <v>1080</v>
      </c>
      <c r="J135" s="469">
        <f t="shared" si="3"/>
        <v>140</v>
      </c>
      <c r="K135" s="427">
        <f t="shared" si="6"/>
        <v>823.5</v>
      </c>
      <c r="L135" s="212"/>
      <c r="M135" s="237"/>
    </row>
    <row r="136" spans="1:13" s="107" customFormat="1" ht="3.95" customHeight="1">
      <c r="A136" s="148"/>
      <c r="B136" s="346"/>
      <c r="C136" s="21"/>
      <c r="D136" s="21"/>
      <c r="E136" s="22"/>
      <c r="F136" s="23"/>
      <c r="G136" s="24"/>
      <c r="H136" s="333" t="s">
        <v>1195</v>
      </c>
      <c r="I136" s="391"/>
      <c r="J136" s="469"/>
      <c r="K136" s="427"/>
      <c r="L136" s="212"/>
      <c r="M136" s="237"/>
    </row>
    <row r="137" spans="1:13" s="107" customFormat="1" ht="11.25" customHeight="1">
      <c r="A137" s="148"/>
      <c r="B137" s="344" t="s">
        <v>883</v>
      </c>
      <c r="C137" s="40" t="s">
        <v>1150</v>
      </c>
      <c r="D137" s="40" t="s">
        <v>1820</v>
      </c>
      <c r="E137" s="41">
        <v>420</v>
      </c>
      <c r="F137" s="42">
        <v>1E-3</v>
      </c>
      <c r="G137" s="11" t="s">
        <v>554</v>
      </c>
      <c r="H137" s="333">
        <v>790</v>
      </c>
      <c r="I137" s="391">
        <v>920</v>
      </c>
      <c r="J137" s="469">
        <f t="shared" si="3"/>
        <v>-130</v>
      </c>
      <c r="K137" s="427">
        <f t="shared" si="6"/>
        <v>533.25</v>
      </c>
      <c r="L137" s="212" t="s">
        <v>1572</v>
      </c>
      <c r="M137" s="237"/>
    </row>
    <row r="138" spans="1:13" s="107" customFormat="1" ht="11.25" customHeight="1">
      <c r="A138" s="148"/>
      <c r="B138" s="344" t="s">
        <v>885</v>
      </c>
      <c r="C138" s="40" t="s">
        <v>1150</v>
      </c>
      <c r="D138" s="40" t="s">
        <v>1820</v>
      </c>
      <c r="E138" s="41">
        <v>620</v>
      </c>
      <c r="F138" s="42">
        <v>1E-3</v>
      </c>
      <c r="G138" s="11" t="s">
        <v>554</v>
      </c>
      <c r="H138" s="333">
        <v>1240</v>
      </c>
      <c r="I138" s="391">
        <v>1120</v>
      </c>
      <c r="J138" s="469">
        <f t="shared" si="3"/>
        <v>120</v>
      </c>
      <c r="K138" s="427">
        <f t="shared" si="6"/>
        <v>837</v>
      </c>
      <c r="L138" s="212"/>
      <c r="M138" s="237"/>
    </row>
    <row r="139" spans="1:13" s="107" customFormat="1" ht="11.25" customHeight="1">
      <c r="A139" s="148"/>
      <c r="B139" s="344" t="s">
        <v>882</v>
      </c>
      <c r="C139" s="40" t="s">
        <v>1150</v>
      </c>
      <c r="D139" s="40" t="s">
        <v>1820</v>
      </c>
      <c r="E139" s="41">
        <v>4200</v>
      </c>
      <c r="F139" s="42">
        <v>0.01</v>
      </c>
      <c r="G139" s="24" t="s">
        <v>553</v>
      </c>
      <c r="H139" s="333">
        <v>1040</v>
      </c>
      <c r="I139" s="391">
        <v>940</v>
      </c>
      <c r="J139" s="469">
        <f t="shared" si="3"/>
        <v>100</v>
      </c>
      <c r="K139" s="427">
        <f t="shared" si="6"/>
        <v>702</v>
      </c>
      <c r="L139" s="212"/>
      <c r="M139" s="237"/>
    </row>
    <row r="140" spans="1:13" s="107" customFormat="1" ht="11.25" customHeight="1">
      <c r="A140" s="148"/>
      <c r="B140" s="344" t="s">
        <v>884</v>
      </c>
      <c r="C140" s="40" t="s">
        <v>1150</v>
      </c>
      <c r="D140" s="40" t="s">
        <v>1820</v>
      </c>
      <c r="E140" s="41">
        <v>6200</v>
      </c>
      <c r="F140" s="42">
        <v>0.01</v>
      </c>
      <c r="G140" s="24" t="s">
        <v>553</v>
      </c>
      <c r="H140" s="333">
        <v>1290</v>
      </c>
      <c r="I140" s="391">
        <v>1160</v>
      </c>
      <c r="J140" s="469">
        <f t="shared" si="3"/>
        <v>130</v>
      </c>
      <c r="K140" s="427">
        <f t="shared" si="6"/>
        <v>870.75</v>
      </c>
      <c r="L140" s="212"/>
      <c r="M140" s="237"/>
    </row>
    <row r="141" spans="1:13" s="107" customFormat="1" ht="11.25" customHeight="1" thickBot="1">
      <c r="A141" s="149"/>
      <c r="B141" s="342" t="s">
        <v>881</v>
      </c>
      <c r="C141" s="43" t="s">
        <v>1150</v>
      </c>
      <c r="D141" s="43" t="s">
        <v>1820</v>
      </c>
      <c r="E141" s="44">
        <v>8200</v>
      </c>
      <c r="F141" s="45">
        <v>0.1</v>
      </c>
      <c r="G141" s="28" t="s">
        <v>553</v>
      </c>
      <c r="H141" s="921">
        <v>790</v>
      </c>
      <c r="I141" s="392">
        <v>920</v>
      </c>
      <c r="J141" s="392">
        <f t="shared" si="3"/>
        <v>-130</v>
      </c>
      <c r="K141" s="429">
        <f t="shared" si="6"/>
        <v>533.25</v>
      </c>
      <c r="L141" s="212" t="s">
        <v>1572</v>
      </c>
      <c r="M141" s="237"/>
    </row>
    <row r="142" spans="1:13" s="107" customFormat="1" ht="11.25" customHeight="1">
      <c r="A142" s="110"/>
      <c r="B142" s="340" t="s">
        <v>889</v>
      </c>
      <c r="C142" s="268" t="s">
        <v>1150</v>
      </c>
      <c r="D142" s="268" t="s">
        <v>1820</v>
      </c>
      <c r="E142" s="269">
        <v>100</v>
      </c>
      <c r="F142" s="270">
        <v>1E-3</v>
      </c>
      <c r="G142" s="271">
        <v>81</v>
      </c>
      <c r="H142" s="961">
        <v>255</v>
      </c>
      <c r="I142" s="394">
        <v>230</v>
      </c>
      <c r="J142" s="394">
        <f t="shared" si="3"/>
        <v>25</v>
      </c>
      <c r="K142" s="434">
        <f t="shared" si="4"/>
        <v>153</v>
      </c>
      <c r="L142" s="272"/>
      <c r="M142" s="237"/>
    </row>
    <row r="143" spans="1:13" s="107" customFormat="1" ht="11.25" customHeight="1">
      <c r="A143" s="111"/>
      <c r="B143" s="340" t="s">
        <v>1174</v>
      </c>
      <c r="C143" s="268" t="s">
        <v>1150</v>
      </c>
      <c r="D143" s="268" t="s">
        <v>1820</v>
      </c>
      <c r="E143" s="269">
        <v>250</v>
      </c>
      <c r="F143" s="270">
        <v>1E-3</v>
      </c>
      <c r="G143" s="271">
        <v>81</v>
      </c>
      <c r="H143" s="960">
        <v>295</v>
      </c>
      <c r="I143" s="394">
        <v>260</v>
      </c>
      <c r="J143" s="394">
        <f t="shared" si="3"/>
        <v>35</v>
      </c>
      <c r="K143" s="434">
        <f t="shared" si="4"/>
        <v>177</v>
      </c>
      <c r="L143" s="272"/>
      <c r="M143" s="237"/>
    </row>
    <row r="144" spans="1:13" s="107" customFormat="1" ht="11.25" customHeight="1">
      <c r="A144" s="111"/>
      <c r="B144" s="339" t="s">
        <v>489</v>
      </c>
      <c r="C144" s="268" t="s">
        <v>1150</v>
      </c>
      <c r="D144" s="268" t="s">
        <v>1820</v>
      </c>
      <c r="E144" s="281">
        <v>350</v>
      </c>
      <c r="F144" s="282">
        <v>1E-3</v>
      </c>
      <c r="G144" s="283">
        <v>81</v>
      </c>
      <c r="H144" s="960">
        <v>305</v>
      </c>
      <c r="I144" s="393">
        <v>270</v>
      </c>
      <c r="J144" s="393">
        <f t="shared" si="3"/>
        <v>35</v>
      </c>
      <c r="K144" s="422">
        <f t="shared" si="4"/>
        <v>183</v>
      </c>
      <c r="L144" s="301"/>
      <c r="M144" s="237"/>
    </row>
    <row r="145" spans="1:13" s="107" customFormat="1" ht="11.25" customHeight="1">
      <c r="A145" s="111"/>
      <c r="B145" s="340" t="s">
        <v>2245</v>
      </c>
      <c r="C145" s="268" t="s">
        <v>1150</v>
      </c>
      <c r="D145" s="268" t="s">
        <v>1820</v>
      </c>
      <c r="E145" s="269">
        <v>200</v>
      </c>
      <c r="F145" s="270">
        <v>0.01</v>
      </c>
      <c r="G145" s="271">
        <v>105</v>
      </c>
      <c r="H145" s="960">
        <v>215</v>
      </c>
      <c r="I145" s="394">
        <v>190</v>
      </c>
      <c r="J145" s="394">
        <f t="shared" si="3"/>
        <v>25</v>
      </c>
      <c r="K145" s="434">
        <f t="shared" si="4"/>
        <v>129</v>
      </c>
      <c r="L145" s="272"/>
      <c r="M145" s="237"/>
    </row>
    <row r="146" spans="1:13" s="107" customFormat="1" ht="11.25" customHeight="1">
      <c r="A146" s="111"/>
      <c r="B146" s="340" t="s">
        <v>888</v>
      </c>
      <c r="C146" s="268" t="s">
        <v>1150</v>
      </c>
      <c r="D146" s="268" t="s">
        <v>1820</v>
      </c>
      <c r="E146" s="269">
        <v>1000</v>
      </c>
      <c r="F146" s="270">
        <v>0.01</v>
      </c>
      <c r="G146" s="271" t="s">
        <v>690</v>
      </c>
      <c r="H146" s="960">
        <v>245</v>
      </c>
      <c r="I146" s="394">
        <v>215</v>
      </c>
      <c r="J146" s="394">
        <f t="shared" si="3"/>
        <v>30</v>
      </c>
      <c r="K146" s="434">
        <f t="shared" si="4"/>
        <v>147</v>
      </c>
      <c r="L146" s="272"/>
      <c r="M146" s="237"/>
    </row>
    <row r="147" spans="1:13" s="107" customFormat="1" ht="11.25" customHeight="1">
      <c r="A147" s="111"/>
      <c r="B147" s="340" t="s">
        <v>1173</v>
      </c>
      <c r="C147" s="268" t="s">
        <v>1150</v>
      </c>
      <c r="D147" s="268" t="s">
        <v>1820</v>
      </c>
      <c r="E147" s="269">
        <v>2500</v>
      </c>
      <c r="F147" s="270">
        <v>0.01</v>
      </c>
      <c r="G147" s="271" t="s">
        <v>690</v>
      </c>
      <c r="H147" s="960">
        <v>295</v>
      </c>
      <c r="I147" s="394">
        <v>260</v>
      </c>
      <c r="J147" s="394">
        <f t="shared" si="3"/>
        <v>35</v>
      </c>
      <c r="K147" s="434">
        <f t="shared" si="4"/>
        <v>177</v>
      </c>
      <c r="L147" s="272"/>
      <c r="M147" s="237"/>
    </row>
    <row r="148" spans="1:13" s="107" customFormat="1" ht="11.25" customHeight="1">
      <c r="A148" s="111"/>
      <c r="B148" s="340" t="s">
        <v>623</v>
      </c>
      <c r="C148" s="268" t="s">
        <v>1150</v>
      </c>
      <c r="D148" s="268" t="s">
        <v>1820</v>
      </c>
      <c r="E148" s="269">
        <v>3500</v>
      </c>
      <c r="F148" s="270">
        <v>0.01</v>
      </c>
      <c r="G148" s="271" t="s">
        <v>690</v>
      </c>
      <c r="H148" s="960">
        <v>305</v>
      </c>
      <c r="I148" s="394">
        <v>270</v>
      </c>
      <c r="J148" s="394">
        <f t="shared" si="3"/>
        <v>35</v>
      </c>
      <c r="K148" s="434">
        <f t="shared" si="4"/>
        <v>183</v>
      </c>
      <c r="L148" s="272"/>
      <c r="M148" s="237"/>
    </row>
    <row r="149" spans="1:13" s="107" customFormat="1" ht="11.25" customHeight="1">
      <c r="A149" s="111"/>
      <c r="B149" s="340" t="s">
        <v>887</v>
      </c>
      <c r="C149" s="268" t="s">
        <v>1150</v>
      </c>
      <c r="D149" s="268" t="s">
        <v>1820</v>
      </c>
      <c r="E149" s="269">
        <v>1000</v>
      </c>
      <c r="F149" s="270">
        <v>0.1</v>
      </c>
      <c r="G149" s="271" t="s">
        <v>690</v>
      </c>
      <c r="H149" s="960">
        <v>170</v>
      </c>
      <c r="I149" s="394">
        <v>155</v>
      </c>
      <c r="J149" s="394">
        <f t="shared" si="3"/>
        <v>15</v>
      </c>
      <c r="K149" s="434">
        <f t="shared" si="4"/>
        <v>102</v>
      </c>
      <c r="L149" s="272"/>
      <c r="M149" s="237"/>
    </row>
    <row r="150" spans="1:13" s="107" customFormat="1" ht="11.25" customHeight="1">
      <c r="A150" s="111"/>
      <c r="B150" s="340" t="s">
        <v>1033</v>
      </c>
      <c r="C150" s="268" t="s">
        <v>1150</v>
      </c>
      <c r="D150" s="268" t="s">
        <v>1820</v>
      </c>
      <c r="E150" s="269">
        <v>2000</v>
      </c>
      <c r="F150" s="270">
        <v>0.1</v>
      </c>
      <c r="G150" s="271" t="s">
        <v>690</v>
      </c>
      <c r="H150" s="960">
        <v>200</v>
      </c>
      <c r="I150" s="394">
        <v>175</v>
      </c>
      <c r="J150" s="394">
        <f t="shared" si="3"/>
        <v>25</v>
      </c>
      <c r="K150" s="434">
        <f t="shared" si="4"/>
        <v>120</v>
      </c>
      <c r="L150" s="272"/>
      <c r="M150" s="237"/>
    </row>
    <row r="151" spans="1:13" s="107" customFormat="1" ht="11.25" customHeight="1">
      <c r="A151" s="111"/>
      <c r="B151" s="340" t="s">
        <v>1086</v>
      </c>
      <c r="C151" s="268" t="s">
        <v>1150</v>
      </c>
      <c r="D151" s="268" t="s">
        <v>1820</v>
      </c>
      <c r="E151" s="269">
        <v>6000</v>
      </c>
      <c r="F151" s="270">
        <v>0.1</v>
      </c>
      <c r="G151" s="271" t="s">
        <v>691</v>
      </c>
      <c r="H151" s="960">
        <v>225</v>
      </c>
      <c r="I151" s="394">
        <v>195</v>
      </c>
      <c r="J151" s="394">
        <f t="shared" ref="J151:J223" si="7">IF(I151="-","-",H151-I151)</f>
        <v>30</v>
      </c>
      <c r="K151" s="434">
        <f t="shared" ref="K151:K218" si="8">(H151)-(H151)/100*($E$4)</f>
        <v>135</v>
      </c>
      <c r="L151" s="272"/>
      <c r="M151" s="237"/>
    </row>
    <row r="152" spans="1:13" s="107" customFormat="1" ht="11.25" customHeight="1">
      <c r="A152" s="111"/>
      <c r="B152" s="340" t="s">
        <v>886</v>
      </c>
      <c r="C152" s="268" t="s">
        <v>1150</v>
      </c>
      <c r="D152" s="268" t="s">
        <v>1820</v>
      </c>
      <c r="E152" s="269">
        <v>10000</v>
      </c>
      <c r="F152" s="270">
        <v>0.1</v>
      </c>
      <c r="G152" s="271" t="s">
        <v>691</v>
      </c>
      <c r="H152" s="960">
        <v>230</v>
      </c>
      <c r="I152" s="394">
        <v>205</v>
      </c>
      <c r="J152" s="394">
        <f t="shared" si="7"/>
        <v>25</v>
      </c>
      <c r="K152" s="434">
        <f t="shared" si="8"/>
        <v>138</v>
      </c>
      <c r="L152" s="272"/>
      <c r="M152" s="237"/>
    </row>
    <row r="153" spans="1:13" s="107" customFormat="1" ht="11.25" customHeight="1">
      <c r="A153" s="111"/>
      <c r="B153" s="340" t="s">
        <v>1085</v>
      </c>
      <c r="C153" s="268" t="s">
        <v>1150</v>
      </c>
      <c r="D153" s="268" t="s">
        <v>1820</v>
      </c>
      <c r="E153" s="269">
        <v>6000</v>
      </c>
      <c r="F153" s="270">
        <v>1</v>
      </c>
      <c r="G153" s="271" t="s">
        <v>691</v>
      </c>
      <c r="H153" s="960">
        <v>120</v>
      </c>
      <c r="I153" s="394">
        <v>110</v>
      </c>
      <c r="J153" s="394">
        <f t="shared" si="7"/>
        <v>10</v>
      </c>
      <c r="K153" s="434">
        <f t="shared" si="8"/>
        <v>72</v>
      </c>
      <c r="L153" s="272"/>
      <c r="M153" s="237"/>
    </row>
    <row r="154" spans="1:13" s="107" customFormat="1" ht="3.95" customHeight="1">
      <c r="A154" s="148"/>
      <c r="B154" s="346"/>
      <c r="C154" s="21"/>
      <c r="D154" s="21"/>
      <c r="E154" s="22"/>
      <c r="F154" s="23"/>
      <c r="G154" s="24"/>
      <c r="H154" s="333" t="s">
        <v>1195</v>
      </c>
      <c r="I154" s="391"/>
      <c r="J154" s="469"/>
      <c r="K154" s="427"/>
      <c r="L154" s="212"/>
      <c r="M154" s="237"/>
    </row>
    <row r="155" spans="1:13" s="107" customFormat="1" ht="11.25" customHeight="1">
      <c r="A155" s="111"/>
      <c r="B155" s="341" t="s">
        <v>985</v>
      </c>
      <c r="C155" s="47" t="s">
        <v>416</v>
      </c>
      <c r="D155" s="47" t="s">
        <v>1873</v>
      </c>
      <c r="E155" s="48" t="s">
        <v>455</v>
      </c>
      <c r="F155" s="49" t="s">
        <v>455</v>
      </c>
      <c r="G155" s="50" t="s">
        <v>455</v>
      </c>
      <c r="H155" s="333">
        <v>55</v>
      </c>
      <c r="I155" s="388">
        <v>45</v>
      </c>
      <c r="J155" s="388">
        <f t="shared" si="7"/>
        <v>10</v>
      </c>
      <c r="K155" s="423">
        <f>(H155)-(H155)/100*($E$3)</f>
        <v>37.125</v>
      </c>
      <c r="L155" s="213"/>
      <c r="M155" s="237"/>
    </row>
    <row r="156" spans="1:13" s="107" customFormat="1" ht="11.25" customHeight="1">
      <c r="A156" s="111"/>
      <c r="B156" s="341" t="s">
        <v>286</v>
      </c>
      <c r="C156" s="47" t="s">
        <v>292</v>
      </c>
      <c r="D156" s="47" t="s">
        <v>1891</v>
      </c>
      <c r="E156" s="48" t="s">
        <v>455</v>
      </c>
      <c r="F156" s="49" t="s">
        <v>455</v>
      </c>
      <c r="G156" s="50" t="s">
        <v>455</v>
      </c>
      <c r="H156" s="333">
        <v>25</v>
      </c>
      <c r="I156" s="388">
        <v>25</v>
      </c>
      <c r="J156" s="388">
        <f t="shared" si="7"/>
        <v>0</v>
      </c>
      <c r="K156" s="423">
        <f t="shared" ref="K156:K161" si="9">(H156)-(H156)/100*($E$3)</f>
        <v>16.875</v>
      </c>
      <c r="L156" s="213"/>
      <c r="M156" s="237"/>
    </row>
    <row r="157" spans="1:13" s="107" customFormat="1" ht="11.25" customHeight="1">
      <c r="A157" s="111"/>
      <c r="B157" s="341" t="s">
        <v>287</v>
      </c>
      <c r="C157" s="47" t="s">
        <v>293</v>
      </c>
      <c r="D157" s="47" t="s">
        <v>1892</v>
      </c>
      <c r="E157" s="48" t="s">
        <v>455</v>
      </c>
      <c r="F157" s="49" t="s">
        <v>455</v>
      </c>
      <c r="G157" s="50" t="s">
        <v>455</v>
      </c>
      <c r="H157" s="333">
        <v>25</v>
      </c>
      <c r="I157" s="388">
        <v>25</v>
      </c>
      <c r="J157" s="388">
        <f t="shared" si="7"/>
        <v>0</v>
      </c>
      <c r="K157" s="423">
        <f t="shared" si="9"/>
        <v>16.875</v>
      </c>
      <c r="L157" s="213"/>
      <c r="M157" s="237"/>
    </row>
    <row r="158" spans="1:13" s="107" customFormat="1" ht="11.25" customHeight="1">
      <c r="A158" s="111"/>
      <c r="B158" s="341" t="s">
        <v>288</v>
      </c>
      <c r="C158" s="47" t="s">
        <v>294</v>
      </c>
      <c r="D158" s="47" t="s">
        <v>1893</v>
      </c>
      <c r="E158" s="48" t="s">
        <v>455</v>
      </c>
      <c r="F158" s="49" t="s">
        <v>455</v>
      </c>
      <c r="G158" s="50" t="s">
        <v>455</v>
      </c>
      <c r="H158" s="333">
        <v>25</v>
      </c>
      <c r="I158" s="388">
        <v>25</v>
      </c>
      <c r="J158" s="388">
        <f t="shared" si="7"/>
        <v>0</v>
      </c>
      <c r="K158" s="423">
        <f t="shared" si="9"/>
        <v>16.875</v>
      </c>
      <c r="L158" s="213"/>
      <c r="M158" s="237"/>
    </row>
    <row r="159" spans="1:13" s="107" customFormat="1" ht="11.25" customHeight="1">
      <c r="A159" s="111"/>
      <c r="B159" s="341" t="s">
        <v>289</v>
      </c>
      <c r="C159" s="47" t="s">
        <v>295</v>
      </c>
      <c r="D159" s="47" t="s">
        <v>1894</v>
      </c>
      <c r="E159" s="48" t="s">
        <v>455</v>
      </c>
      <c r="F159" s="49" t="s">
        <v>455</v>
      </c>
      <c r="G159" s="50" t="s">
        <v>455</v>
      </c>
      <c r="H159" s="333">
        <v>25</v>
      </c>
      <c r="I159" s="388">
        <v>25</v>
      </c>
      <c r="J159" s="388">
        <f t="shared" si="7"/>
        <v>0</v>
      </c>
      <c r="K159" s="423">
        <f t="shared" si="9"/>
        <v>16.875</v>
      </c>
      <c r="L159" s="213"/>
      <c r="M159" s="237"/>
    </row>
    <row r="160" spans="1:13" s="107" customFormat="1" ht="11.25" customHeight="1">
      <c r="A160" s="111"/>
      <c r="B160" s="341" t="s">
        <v>290</v>
      </c>
      <c r="C160" s="47" t="s">
        <v>296</v>
      </c>
      <c r="D160" s="47" t="s">
        <v>2086</v>
      </c>
      <c r="E160" s="48" t="s">
        <v>455</v>
      </c>
      <c r="F160" s="49" t="s">
        <v>455</v>
      </c>
      <c r="G160" s="50" t="s">
        <v>455</v>
      </c>
      <c r="H160" s="333">
        <v>55</v>
      </c>
      <c r="I160" s="388">
        <v>50</v>
      </c>
      <c r="J160" s="388">
        <f t="shared" si="7"/>
        <v>5</v>
      </c>
      <c r="K160" s="423">
        <f t="shared" si="9"/>
        <v>37.125</v>
      </c>
      <c r="L160" s="213"/>
      <c r="M160" s="237"/>
    </row>
    <row r="161" spans="1:13" s="107" customFormat="1" ht="11.25" customHeight="1" thickBot="1">
      <c r="A161" s="112"/>
      <c r="B161" s="353" t="s">
        <v>291</v>
      </c>
      <c r="C161" s="25" t="s">
        <v>297</v>
      </c>
      <c r="D161" s="25" t="s">
        <v>1852</v>
      </c>
      <c r="E161" s="32" t="s">
        <v>455</v>
      </c>
      <c r="F161" s="33" t="s">
        <v>455</v>
      </c>
      <c r="G161" s="28" t="s">
        <v>455</v>
      </c>
      <c r="H161" s="921">
        <v>50</v>
      </c>
      <c r="I161" s="392">
        <v>50</v>
      </c>
      <c r="J161" s="392">
        <f t="shared" si="7"/>
        <v>0</v>
      </c>
      <c r="K161" s="428">
        <f t="shared" si="9"/>
        <v>33.75</v>
      </c>
      <c r="L161" s="214"/>
      <c r="M161" s="237"/>
    </row>
    <row r="162" spans="1:13" s="107" customFormat="1" ht="14.25" customHeight="1">
      <c r="A162" s="509"/>
      <c r="B162" s="354" t="s">
        <v>2316</v>
      </c>
      <c r="C162" s="322" t="s">
        <v>1150</v>
      </c>
      <c r="D162" s="322" t="s">
        <v>1820</v>
      </c>
      <c r="E162" s="323">
        <v>250</v>
      </c>
      <c r="F162" s="324">
        <v>1E-3</v>
      </c>
      <c r="G162" s="325">
        <v>105</v>
      </c>
      <c r="H162" s="961">
        <v>320</v>
      </c>
      <c r="I162" s="400" t="s">
        <v>455</v>
      </c>
      <c r="J162" s="400" t="str">
        <f t="shared" si="7"/>
        <v>-</v>
      </c>
      <c r="K162" s="512">
        <f t="shared" si="8"/>
        <v>192</v>
      </c>
      <c r="L162" s="306" t="s">
        <v>1547</v>
      </c>
      <c r="M162" s="237"/>
    </row>
    <row r="163" spans="1:13" s="107" customFormat="1" ht="14.25" customHeight="1">
      <c r="A163" s="510"/>
      <c r="B163" s="340" t="s">
        <v>2317</v>
      </c>
      <c r="C163" s="268" t="s">
        <v>1150</v>
      </c>
      <c r="D163" s="268" t="s">
        <v>1820</v>
      </c>
      <c r="E163" s="269">
        <v>2500</v>
      </c>
      <c r="F163" s="270">
        <v>0.01</v>
      </c>
      <c r="G163" s="320" t="s">
        <v>56</v>
      </c>
      <c r="H163" s="960">
        <v>305</v>
      </c>
      <c r="I163" s="394" t="s">
        <v>455</v>
      </c>
      <c r="J163" s="387" t="str">
        <f t="shared" si="7"/>
        <v>-</v>
      </c>
      <c r="K163" s="513">
        <f t="shared" si="8"/>
        <v>183</v>
      </c>
      <c r="L163" s="272" t="s">
        <v>1547</v>
      </c>
      <c r="M163" s="237"/>
    </row>
    <row r="164" spans="1:13" s="107" customFormat="1" ht="14.25" customHeight="1">
      <c r="A164" s="510"/>
      <c r="B164" s="340" t="s">
        <v>1498</v>
      </c>
      <c r="C164" s="268" t="s">
        <v>1150</v>
      </c>
      <c r="D164" s="268" t="s">
        <v>1820</v>
      </c>
      <c r="E164" s="269">
        <v>10000</v>
      </c>
      <c r="F164" s="270">
        <v>0.1</v>
      </c>
      <c r="G164" s="320" t="s">
        <v>56</v>
      </c>
      <c r="H164" s="960">
        <v>235</v>
      </c>
      <c r="I164" s="394" t="s">
        <v>455</v>
      </c>
      <c r="J164" s="394" t="str">
        <f t="shared" si="7"/>
        <v>-</v>
      </c>
      <c r="K164" s="514">
        <f t="shared" si="8"/>
        <v>141</v>
      </c>
      <c r="L164" s="272" t="s">
        <v>1547</v>
      </c>
      <c r="M164" s="237"/>
    </row>
    <row r="165" spans="1:13" s="107" customFormat="1" ht="3.95" customHeight="1">
      <c r="A165" s="148"/>
      <c r="B165" s="346"/>
      <c r="C165" s="21"/>
      <c r="D165" s="21"/>
      <c r="E165" s="22"/>
      <c r="F165" s="23"/>
      <c r="G165" s="24"/>
      <c r="H165" s="333" t="s">
        <v>1195</v>
      </c>
      <c r="I165" s="391"/>
      <c r="J165" s="469"/>
      <c r="K165" s="427"/>
      <c r="L165" s="212"/>
      <c r="M165" s="237"/>
    </row>
    <row r="166" spans="1:13" s="107" customFormat="1" ht="14.25" customHeight="1">
      <c r="A166" s="510"/>
      <c r="B166" s="362" t="s">
        <v>2160</v>
      </c>
      <c r="C166" s="195" t="s">
        <v>2259</v>
      </c>
      <c r="D166" s="195"/>
      <c r="E166" s="196" t="s">
        <v>455</v>
      </c>
      <c r="F166" s="197" t="s">
        <v>455</v>
      </c>
      <c r="G166" s="515" t="s">
        <v>455</v>
      </c>
      <c r="H166" s="333">
        <v>40</v>
      </c>
      <c r="I166" s="406" t="s">
        <v>455</v>
      </c>
      <c r="J166" s="406" t="s">
        <v>455</v>
      </c>
      <c r="K166" s="516">
        <f>(H166)-(H166)/100*($E$3)</f>
        <v>27</v>
      </c>
      <c r="L166" s="224" t="s">
        <v>1547</v>
      </c>
      <c r="M166" s="237"/>
    </row>
    <row r="167" spans="1:13" s="107" customFormat="1" ht="14.25" customHeight="1" thickBot="1">
      <c r="A167" s="511"/>
      <c r="B167" s="494" t="s">
        <v>2162</v>
      </c>
      <c r="C167" s="495" t="s">
        <v>2260</v>
      </c>
      <c r="D167" s="495"/>
      <c r="E167" s="496" t="s">
        <v>455</v>
      </c>
      <c r="F167" s="497" t="s">
        <v>455</v>
      </c>
      <c r="G167" s="517" t="s">
        <v>455</v>
      </c>
      <c r="H167" s="921">
        <v>50</v>
      </c>
      <c r="I167" s="498" t="s">
        <v>455</v>
      </c>
      <c r="J167" s="498" t="s">
        <v>455</v>
      </c>
      <c r="K167" s="518">
        <f t="shared" ref="K167:K183" si="10">(H167)-(H167)/100*($E$3)</f>
        <v>33.75</v>
      </c>
      <c r="L167" s="499" t="s">
        <v>1547</v>
      </c>
      <c r="M167" s="237"/>
    </row>
    <row r="168" spans="1:13" s="107" customFormat="1" ht="11.25" customHeight="1">
      <c r="A168" s="148"/>
      <c r="B168" s="351" t="s">
        <v>1061</v>
      </c>
      <c r="C168" s="120" t="s">
        <v>738</v>
      </c>
      <c r="D168" s="120" t="s">
        <v>1826</v>
      </c>
      <c r="E168" s="119">
        <v>420</v>
      </c>
      <c r="F168" s="118">
        <v>1E-3</v>
      </c>
      <c r="G168" s="123" t="s">
        <v>135</v>
      </c>
      <c r="H168" s="922">
        <v>850</v>
      </c>
      <c r="I168" s="399">
        <v>850</v>
      </c>
      <c r="J168" s="399">
        <f t="shared" si="7"/>
        <v>0</v>
      </c>
      <c r="K168" s="425">
        <f t="shared" si="10"/>
        <v>573.75</v>
      </c>
      <c r="L168" s="211" t="s">
        <v>1572</v>
      </c>
      <c r="M168" s="237"/>
    </row>
    <row r="169" spans="1:13" s="107" customFormat="1" ht="11.25" customHeight="1">
      <c r="A169" s="148"/>
      <c r="B169" s="344" t="s">
        <v>1062</v>
      </c>
      <c r="C169" s="40" t="s">
        <v>738</v>
      </c>
      <c r="D169" s="40" t="s">
        <v>1826</v>
      </c>
      <c r="E169" s="41">
        <v>620</v>
      </c>
      <c r="F169" s="42">
        <v>1E-3</v>
      </c>
      <c r="G169" s="11" t="s">
        <v>135</v>
      </c>
      <c r="H169" s="333">
        <v>1460</v>
      </c>
      <c r="I169" s="391">
        <v>1430</v>
      </c>
      <c r="J169" s="391">
        <f t="shared" si="7"/>
        <v>30</v>
      </c>
      <c r="K169" s="427">
        <f t="shared" si="10"/>
        <v>985.5</v>
      </c>
      <c r="L169" s="212"/>
      <c r="M169" s="237"/>
    </row>
    <row r="170" spans="1:13" s="107" customFormat="1" ht="11.25" customHeight="1">
      <c r="A170" s="148"/>
      <c r="B170" s="344" t="s">
        <v>1087</v>
      </c>
      <c r="C170" s="40" t="s">
        <v>738</v>
      </c>
      <c r="D170" s="40" t="s">
        <v>1826</v>
      </c>
      <c r="E170" s="41">
        <v>2200</v>
      </c>
      <c r="F170" s="42">
        <v>0.01</v>
      </c>
      <c r="G170" s="11" t="s">
        <v>134</v>
      </c>
      <c r="H170" s="333">
        <v>1130</v>
      </c>
      <c r="I170" s="391">
        <v>1100</v>
      </c>
      <c r="J170" s="391">
        <f t="shared" si="7"/>
        <v>30</v>
      </c>
      <c r="K170" s="427">
        <f t="shared" si="10"/>
        <v>762.75</v>
      </c>
      <c r="L170" s="212"/>
      <c r="M170" s="237"/>
    </row>
    <row r="171" spans="1:13" s="107" customFormat="1" ht="11.25" customHeight="1">
      <c r="A171" s="148"/>
      <c r="B171" s="344" t="s">
        <v>1060</v>
      </c>
      <c r="C171" s="40" t="s">
        <v>738</v>
      </c>
      <c r="D171" s="40" t="s">
        <v>1826</v>
      </c>
      <c r="E171" s="41">
        <v>4200</v>
      </c>
      <c r="F171" s="42">
        <v>0.01</v>
      </c>
      <c r="G171" s="11" t="s">
        <v>134</v>
      </c>
      <c r="H171" s="333">
        <v>1270</v>
      </c>
      <c r="I171" s="391">
        <v>1240</v>
      </c>
      <c r="J171" s="391">
        <f t="shared" si="7"/>
        <v>30</v>
      </c>
      <c r="K171" s="427">
        <f t="shared" si="10"/>
        <v>857.25</v>
      </c>
      <c r="L171" s="212"/>
      <c r="M171" s="237"/>
    </row>
    <row r="172" spans="1:13" s="107" customFormat="1" ht="3.95" customHeight="1">
      <c r="A172" s="148"/>
      <c r="B172" s="344"/>
      <c r="C172" s="40"/>
      <c r="D172" s="40"/>
      <c r="E172" s="41"/>
      <c r="F172" s="42"/>
      <c r="G172" s="11"/>
      <c r="H172" s="333" t="s">
        <v>1195</v>
      </c>
      <c r="I172" s="391"/>
      <c r="J172" s="391"/>
      <c r="K172" s="427"/>
      <c r="L172" s="212"/>
      <c r="M172" s="237"/>
    </row>
    <row r="173" spans="1:13" s="107" customFormat="1" ht="11.25" customHeight="1">
      <c r="A173" s="148"/>
      <c r="B173" s="344" t="s">
        <v>1065</v>
      </c>
      <c r="C173" s="40" t="s">
        <v>738</v>
      </c>
      <c r="D173" s="40" t="s">
        <v>1826</v>
      </c>
      <c r="E173" s="41">
        <v>220</v>
      </c>
      <c r="F173" s="42">
        <v>1E-3</v>
      </c>
      <c r="G173" s="11" t="s">
        <v>135</v>
      </c>
      <c r="H173" s="333">
        <v>690</v>
      </c>
      <c r="I173" s="391">
        <v>690</v>
      </c>
      <c r="J173" s="391">
        <f t="shared" si="7"/>
        <v>0</v>
      </c>
      <c r="K173" s="427">
        <f t="shared" si="10"/>
        <v>465.75</v>
      </c>
      <c r="L173" s="212" t="s">
        <v>1572</v>
      </c>
      <c r="M173" s="237"/>
    </row>
    <row r="174" spans="1:13" s="107" customFormat="1" ht="11.25" customHeight="1">
      <c r="A174" s="148"/>
      <c r="B174" s="344" t="s">
        <v>1068</v>
      </c>
      <c r="C174" s="40" t="s">
        <v>738</v>
      </c>
      <c r="D174" s="40" t="s">
        <v>1826</v>
      </c>
      <c r="E174" s="41">
        <v>420</v>
      </c>
      <c r="F174" s="42">
        <v>1E-3</v>
      </c>
      <c r="G174" s="11" t="s">
        <v>135</v>
      </c>
      <c r="H174" s="333">
        <v>790</v>
      </c>
      <c r="I174" s="391">
        <v>790</v>
      </c>
      <c r="J174" s="391">
        <f t="shared" si="7"/>
        <v>0</v>
      </c>
      <c r="K174" s="427">
        <f t="shared" si="10"/>
        <v>533.25</v>
      </c>
      <c r="L174" s="212" t="s">
        <v>1572</v>
      </c>
      <c r="M174" s="237"/>
    </row>
    <row r="175" spans="1:13" s="107" customFormat="1" ht="11.25" customHeight="1">
      <c r="A175" s="148"/>
      <c r="B175" s="344" t="s">
        <v>1070</v>
      </c>
      <c r="C175" s="40" t="s">
        <v>738</v>
      </c>
      <c r="D175" s="40" t="s">
        <v>1826</v>
      </c>
      <c r="E175" s="41">
        <v>620</v>
      </c>
      <c r="F175" s="42">
        <v>1E-3</v>
      </c>
      <c r="G175" s="11" t="s">
        <v>135</v>
      </c>
      <c r="H175" s="333">
        <v>1260</v>
      </c>
      <c r="I175" s="391">
        <v>1230</v>
      </c>
      <c r="J175" s="391">
        <f t="shared" si="7"/>
        <v>30</v>
      </c>
      <c r="K175" s="427">
        <f t="shared" si="10"/>
        <v>850.5</v>
      </c>
      <c r="L175" s="212" t="s">
        <v>1561</v>
      </c>
      <c r="M175" s="237"/>
    </row>
    <row r="176" spans="1:13" s="107" customFormat="1" ht="11.25" customHeight="1">
      <c r="A176" s="148"/>
      <c r="B176" s="344" t="s">
        <v>1064</v>
      </c>
      <c r="C176" s="40" t="s">
        <v>738</v>
      </c>
      <c r="D176" s="40" t="s">
        <v>1826</v>
      </c>
      <c r="E176" s="41">
        <v>2200</v>
      </c>
      <c r="F176" s="42">
        <v>0.01</v>
      </c>
      <c r="G176" s="11" t="s">
        <v>134</v>
      </c>
      <c r="H176" s="333">
        <v>920</v>
      </c>
      <c r="I176" s="391">
        <v>890</v>
      </c>
      <c r="J176" s="391">
        <f t="shared" si="7"/>
        <v>30</v>
      </c>
      <c r="K176" s="427">
        <f t="shared" si="10"/>
        <v>621</v>
      </c>
      <c r="L176" s="212"/>
      <c r="M176" s="237"/>
    </row>
    <row r="177" spans="1:13" s="107" customFormat="1" ht="11.25" customHeight="1">
      <c r="A177" s="148"/>
      <c r="B177" s="344" t="s">
        <v>1067</v>
      </c>
      <c r="C177" s="40" t="s">
        <v>738</v>
      </c>
      <c r="D177" s="40" t="s">
        <v>1826</v>
      </c>
      <c r="E177" s="41">
        <v>4200</v>
      </c>
      <c r="F177" s="42">
        <v>0.01</v>
      </c>
      <c r="G177" s="11" t="s">
        <v>134</v>
      </c>
      <c r="H177" s="333">
        <v>1080</v>
      </c>
      <c r="I177" s="391">
        <v>1050</v>
      </c>
      <c r="J177" s="391">
        <f t="shared" si="7"/>
        <v>30</v>
      </c>
      <c r="K177" s="427">
        <f t="shared" si="10"/>
        <v>729</v>
      </c>
      <c r="L177" s="212"/>
      <c r="M177" s="237"/>
    </row>
    <row r="178" spans="1:13" s="107" customFormat="1" ht="11.25" customHeight="1">
      <c r="A178" s="148"/>
      <c r="B178" s="344" t="s">
        <v>1069</v>
      </c>
      <c r="C178" s="40" t="s">
        <v>738</v>
      </c>
      <c r="D178" s="40" t="s">
        <v>1826</v>
      </c>
      <c r="E178" s="41">
        <v>6200</v>
      </c>
      <c r="F178" s="42">
        <v>0.01</v>
      </c>
      <c r="G178" s="11" t="s">
        <v>134</v>
      </c>
      <c r="H178" s="333">
        <v>1290</v>
      </c>
      <c r="I178" s="391">
        <v>1260</v>
      </c>
      <c r="J178" s="391">
        <f t="shared" si="7"/>
        <v>30</v>
      </c>
      <c r="K178" s="427">
        <f t="shared" si="10"/>
        <v>870.75</v>
      </c>
      <c r="L178" s="212"/>
      <c r="M178" s="237"/>
    </row>
    <row r="179" spans="1:13" s="107" customFormat="1" ht="11.25" customHeight="1">
      <c r="A179" s="148"/>
      <c r="B179" s="344" t="s">
        <v>1071</v>
      </c>
      <c r="C179" s="40" t="s">
        <v>738</v>
      </c>
      <c r="D179" s="40" t="s">
        <v>1826</v>
      </c>
      <c r="E179" s="41">
        <v>8200</v>
      </c>
      <c r="F179" s="42">
        <v>0.1</v>
      </c>
      <c r="G179" s="11" t="s">
        <v>134</v>
      </c>
      <c r="H179" s="333">
        <v>890</v>
      </c>
      <c r="I179" s="391">
        <v>1150</v>
      </c>
      <c r="J179" s="391">
        <f t="shared" si="7"/>
        <v>-260</v>
      </c>
      <c r="K179" s="427">
        <f t="shared" si="10"/>
        <v>600.75</v>
      </c>
      <c r="L179" s="212" t="s">
        <v>1572</v>
      </c>
      <c r="M179" s="237"/>
    </row>
    <row r="180" spans="1:13" s="107" customFormat="1" ht="11.25" customHeight="1">
      <c r="A180" s="148"/>
      <c r="B180" s="344" t="s">
        <v>1063</v>
      </c>
      <c r="C180" s="40" t="s">
        <v>738</v>
      </c>
      <c r="D180" s="40" t="s">
        <v>1826</v>
      </c>
      <c r="E180" s="41">
        <v>15000</v>
      </c>
      <c r="F180" s="42">
        <v>0.1</v>
      </c>
      <c r="G180" s="11" t="s">
        <v>134</v>
      </c>
      <c r="H180" s="333">
        <v>1280</v>
      </c>
      <c r="I180" s="391">
        <v>1250</v>
      </c>
      <c r="J180" s="391">
        <f t="shared" si="7"/>
        <v>30</v>
      </c>
      <c r="K180" s="427">
        <f t="shared" si="10"/>
        <v>864</v>
      </c>
      <c r="L180" s="212"/>
      <c r="M180" s="237"/>
    </row>
    <row r="181" spans="1:13" s="107" customFormat="1" ht="11.25" customHeight="1">
      <c r="A181" s="148"/>
      <c r="B181" s="344" t="s">
        <v>1066</v>
      </c>
      <c r="C181" s="40" t="s">
        <v>738</v>
      </c>
      <c r="D181" s="40" t="s">
        <v>1826</v>
      </c>
      <c r="E181" s="41">
        <v>31000</v>
      </c>
      <c r="F181" s="42">
        <v>0.1</v>
      </c>
      <c r="G181" s="11" t="s">
        <v>136</v>
      </c>
      <c r="H181" s="333">
        <v>2020</v>
      </c>
      <c r="I181" s="391">
        <v>1990</v>
      </c>
      <c r="J181" s="391">
        <f t="shared" si="7"/>
        <v>30</v>
      </c>
      <c r="K181" s="427">
        <f t="shared" si="10"/>
        <v>1363.5</v>
      </c>
      <c r="L181" s="212"/>
      <c r="M181" s="237"/>
    </row>
    <row r="182" spans="1:13" s="107" customFormat="1" ht="3.95" customHeight="1">
      <c r="A182" s="148"/>
      <c r="B182" s="341"/>
      <c r="C182" s="47"/>
      <c r="D182" s="47"/>
      <c r="E182" s="48"/>
      <c r="F182" s="49"/>
      <c r="G182" s="50"/>
      <c r="H182" s="333" t="s">
        <v>1195</v>
      </c>
      <c r="I182" s="388"/>
      <c r="J182" s="388"/>
      <c r="K182" s="423"/>
      <c r="L182" s="213"/>
      <c r="M182" s="237"/>
    </row>
    <row r="183" spans="1:13" s="107" customFormat="1" ht="11.25" customHeight="1" thickBot="1">
      <c r="A183" s="149"/>
      <c r="B183" s="353" t="s">
        <v>986</v>
      </c>
      <c r="C183" s="87" t="s">
        <v>1006</v>
      </c>
      <c r="D183" s="87" t="s">
        <v>1874</v>
      </c>
      <c r="E183" s="32" t="s">
        <v>455</v>
      </c>
      <c r="F183" s="33" t="s">
        <v>455</v>
      </c>
      <c r="G183" s="28" t="s">
        <v>455</v>
      </c>
      <c r="H183" s="924">
        <v>560</v>
      </c>
      <c r="I183" s="392">
        <v>560</v>
      </c>
      <c r="J183" s="392">
        <f t="shared" si="7"/>
        <v>0</v>
      </c>
      <c r="K183" s="423">
        <f t="shared" si="10"/>
        <v>378</v>
      </c>
      <c r="L183" s="214"/>
      <c r="M183" s="237"/>
    </row>
    <row r="184" spans="1:13" s="107" customFormat="1" ht="11.25" customHeight="1">
      <c r="A184" s="152"/>
      <c r="B184" s="340" t="s">
        <v>1073</v>
      </c>
      <c r="C184" s="268" t="s">
        <v>1150</v>
      </c>
      <c r="D184" s="268" t="s">
        <v>1820</v>
      </c>
      <c r="E184" s="269">
        <v>120</v>
      </c>
      <c r="F184" s="270">
        <v>1E-3</v>
      </c>
      <c r="G184" s="271">
        <v>80</v>
      </c>
      <c r="H184" s="963">
        <v>245</v>
      </c>
      <c r="I184" s="394">
        <v>230</v>
      </c>
      <c r="J184" s="394">
        <f t="shared" si="7"/>
        <v>15</v>
      </c>
      <c r="K184" s="435">
        <f t="shared" si="8"/>
        <v>147</v>
      </c>
      <c r="L184" s="272"/>
      <c r="M184" s="237"/>
    </row>
    <row r="185" spans="1:13" s="107" customFormat="1" ht="11.25" customHeight="1">
      <c r="A185" s="150"/>
      <c r="B185" s="340" t="s">
        <v>2124</v>
      </c>
      <c r="C185" s="268" t="s">
        <v>1150</v>
      </c>
      <c r="D185" s="268" t="s">
        <v>1820</v>
      </c>
      <c r="E185" s="269">
        <v>200</v>
      </c>
      <c r="F185" s="270">
        <v>1E-3</v>
      </c>
      <c r="G185" s="271">
        <v>80</v>
      </c>
      <c r="H185" s="960">
        <v>260</v>
      </c>
      <c r="I185" s="394">
        <v>245</v>
      </c>
      <c r="J185" s="394">
        <f t="shared" si="7"/>
        <v>15</v>
      </c>
      <c r="K185" s="434">
        <f t="shared" si="8"/>
        <v>156</v>
      </c>
      <c r="L185" s="272"/>
      <c r="M185" s="237"/>
    </row>
    <row r="186" spans="1:13" s="107" customFormat="1" ht="11.25" customHeight="1">
      <c r="A186" s="150"/>
      <c r="B186" s="340" t="s">
        <v>1500</v>
      </c>
      <c r="C186" s="268" t="s">
        <v>1150</v>
      </c>
      <c r="D186" s="268" t="s">
        <v>1820</v>
      </c>
      <c r="E186" s="269">
        <v>300</v>
      </c>
      <c r="F186" s="270">
        <v>1E-3</v>
      </c>
      <c r="G186" s="271">
        <v>80</v>
      </c>
      <c r="H186" s="960">
        <v>285</v>
      </c>
      <c r="I186" s="394">
        <v>260</v>
      </c>
      <c r="J186" s="394">
        <f t="shared" si="7"/>
        <v>25</v>
      </c>
      <c r="K186" s="434">
        <f t="shared" si="8"/>
        <v>171</v>
      </c>
      <c r="L186" s="272"/>
      <c r="M186" s="237"/>
    </row>
    <row r="187" spans="1:13" s="107" customFormat="1" ht="11.25" customHeight="1">
      <c r="A187" s="150"/>
      <c r="B187" s="340" t="s">
        <v>1072</v>
      </c>
      <c r="C187" s="268" t="s">
        <v>1150</v>
      </c>
      <c r="D187" s="268" t="s">
        <v>1820</v>
      </c>
      <c r="E187" s="269">
        <v>1200</v>
      </c>
      <c r="F187" s="270">
        <v>0.01</v>
      </c>
      <c r="G187" s="271">
        <v>120</v>
      </c>
      <c r="H187" s="960">
        <v>210</v>
      </c>
      <c r="I187" s="394">
        <v>200</v>
      </c>
      <c r="J187" s="394">
        <f t="shared" si="7"/>
        <v>10</v>
      </c>
      <c r="K187" s="434">
        <f t="shared" si="8"/>
        <v>126</v>
      </c>
      <c r="L187" s="272"/>
      <c r="M187" s="237"/>
    </row>
    <row r="188" spans="1:13" s="107" customFormat="1" ht="11.25" customHeight="1">
      <c r="A188" s="150"/>
      <c r="B188" s="347" t="s">
        <v>624</v>
      </c>
      <c r="C188" s="287" t="s">
        <v>1150</v>
      </c>
      <c r="D188" s="287" t="s">
        <v>1820</v>
      </c>
      <c r="E188" s="288">
        <v>2000</v>
      </c>
      <c r="F188" s="289">
        <v>0.01</v>
      </c>
      <c r="G188" s="290">
        <v>120</v>
      </c>
      <c r="H188" s="960">
        <v>220</v>
      </c>
      <c r="I188" s="395">
        <v>210</v>
      </c>
      <c r="J188" s="395">
        <f t="shared" si="7"/>
        <v>10</v>
      </c>
      <c r="K188" s="436">
        <f t="shared" si="8"/>
        <v>132</v>
      </c>
      <c r="L188" s="286"/>
      <c r="M188" s="237"/>
    </row>
    <row r="189" spans="1:13" s="107" customFormat="1" ht="11.25" customHeight="1">
      <c r="A189" s="150"/>
      <c r="B189" s="347" t="s">
        <v>1499</v>
      </c>
      <c r="C189" s="287" t="s">
        <v>1150</v>
      </c>
      <c r="D189" s="287" t="s">
        <v>1820</v>
      </c>
      <c r="E189" s="288">
        <v>3000</v>
      </c>
      <c r="F189" s="289">
        <v>0.01</v>
      </c>
      <c r="G189" s="290">
        <v>120</v>
      </c>
      <c r="H189" s="960">
        <v>250</v>
      </c>
      <c r="I189" s="395">
        <v>230</v>
      </c>
      <c r="J189" s="395">
        <f t="shared" si="7"/>
        <v>20</v>
      </c>
      <c r="K189" s="436">
        <f t="shared" si="8"/>
        <v>150</v>
      </c>
      <c r="L189" s="286"/>
      <c r="M189" s="237"/>
    </row>
    <row r="190" spans="1:13" s="107" customFormat="1" ht="11.25" customHeight="1">
      <c r="A190" s="150"/>
      <c r="B190" s="347" t="s">
        <v>625</v>
      </c>
      <c r="C190" s="287" t="s">
        <v>1150</v>
      </c>
      <c r="D190" s="287" t="s">
        <v>1820</v>
      </c>
      <c r="E190" s="288">
        <v>6000</v>
      </c>
      <c r="F190" s="289">
        <v>0.05</v>
      </c>
      <c r="G190" s="290" t="s">
        <v>626</v>
      </c>
      <c r="H190" s="960">
        <v>225</v>
      </c>
      <c r="I190" s="395">
        <v>210</v>
      </c>
      <c r="J190" s="395">
        <f t="shared" si="7"/>
        <v>15</v>
      </c>
      <c r="K190" s="436">
        <f t="shared" si="8"/>
        <v>135</v>
      </c>
      <c r="L190" s="286"/>
      <c r="M190" s="237"/>
    </row>
    <row r="191" spans="1:13" s="107" customFormat="1" ht="11.25" customHeight="1">
      <c r="A191" s="150"/>
      <c r="B191" s="347" t="s">
        <v>1074</v>
      </c>
      <c r="C191" s="287" t="s">
        <v>1150</v>
      </c>
      <c r="D191" s="287" t="s">
        <v>1820</v>
      </c>
      <c r="E191" s="288">
        <v>6000</v>
      </c>
      <c r="F191" s="289">
        <v>0.1</v>
      </c>
      <c r="G191" s="290" t="s">
        <v>626</v>
      </c>
      <c r="H191" s="960">
        <v>200</v>
      </c>
      <c r="I191" s="395">
        <v>185</v>
      </c>
      <c r="J191" s="395">
        <f t="shared" si="7"/>
        <v>15</v>
      </c>
      <c r="K191" s="436">
        <f t="shared" si="8"/>
        <v>120</v>
      </c>
      <c r="L191" s="286"/>
      <c r="M191" s="237"/>
    </row>
    <row r="192" spans="1:13" s="107" customFormat="1" ht="3.95" customHeight="1">
      <c r="A192" s="148"/>
      <c r="B192" s="344"/>
      <c r="C192" s="40"/>
      <c r="D192" s="40"/>
      <c r="E192" s="41"/>
      <c r="F192" s="42"/>
      <c r="G192" s="11"/>
      <c r="H192" s="333" t="s">
        <v>1195</v>
      </c>
      <c r="I192" s="391"/>
      <c r="J192" s="391"/>
      <c r="K192" s="427"/>
      <c r="L192" s="212"/>
      <c r="M192" s="237"/>
    </row>
    <row r="193" spans="1:13" s="107" customFormat="1" ht="11.25" customHeight="1">
      <c r="A193" s="150"/>
      <c r="B193" s="347" t="s">
        <v>2146</v>
      </c>
      <c r="C193" s="287" t="s">
        <v>1150</v>
      </c>
      <c r="D193" s="287" t="s">
        <v>1820</v>
      </c>
      <c r="E193" s="288">
        <v>600</v>
      </c>
      <c r="F193" s="289">
        <v>0.01</v>
      </c>
      <c r="G193" s="290" t="s">
        <v>626</v>
      </c>
      <c r="H193" s="960">
        <v>235</v>
      </c>
      <c r="I193" s="395" t="s">
        <v>455</v>
      </c>
      <c r="J193" s="395" t="str">
        <f t="shared" ref="J193:J196" si="11">IF(I193="-","-",H193-I193)</f>
        <v>-</v>
      </c>
      <c r="K193" s="436">
        <f t="shared" ref="K193:K196" si="12">(H193)-(H193)/100*($E$4)</f>
        <v>141</v>
      </c>
      <c r="L193" s="286" t="s">
        <v>1547</v>
      </c>
      <c r="M193" s="237"/>
    </row>
    <row r="194" spans="1:13" s="107" customFormat="1" ht="11.25" customHeight="1">
      <c r="A194" s="150"/>
      <c r="B194" s="347" t="s">
        <v>2228</v>
      </c>
      <c r="C194" s="287" t="s">
        <v>2313</v>
      </c>
      <c r="D194" s="287" t="s">
        <v>1820</v>
      </c>
      <c r="E194" s="288">
        <v>600</v>
      </c>
      <c r="F194" s="289">
        <v>0.1</v>
      </c>
      <c r="G194" s="290" t="s">
        <v>626</v>
      </c>
      <c r="H194" s="960">
        <v>300</v>
      </c>
      <c r="I194" s="395" t="s">
        <v>455</v>
      </c>
      <c r="J194" s="395" t="str">
        <f t="shared" si="11"/>
        <v>-</v>
      </c>
      <c r="K194" s="436">
        <f t="shared" si="12"/>
        <v>180</v>
      </c>
      <c r="L194" s="286" t="s">
        <v>1547</v>
      </c>
      <c r="M194" s="237"/>
    </row>
    <row r="195" spans="1:13" s="107" customFormat="1" ht="11.25" customHeight="1">
      <c r="A195" s="150"/>
      <c r="B195" s="347" t="s">
        <v>2145</v>
      </c>
      <c r="C195" s="287" t="s">
        <v>1150</v>
      </c>
      <c r="D195" s="287" t="s">
        <v>1820</v>
      </c>
      <c r="E195" s="288">
        <v>6000</v>
      </c>
      <c r="F195" s="289">
        <v>0.1</v>
      </c>
      <c r="G195" s="290" t="s">
        <v>626</v>
      </c>
      <c r="H195" s="960">
        <v>230</v>
      </c>
      <c r="I195" s="395" t="s">
        <v>455</v>
      </c>
      <c r="J195" s="395" t="str">
        <f t="shared" si="11"/>
        <v>-</v>
      </c>
      <c r="K195" s="436">
        <f t="shared" si="12"/>
        <v>138</v>
      </c>
      <c r="L195" s="286" t="s">
        <v>1547</v>
      </c>
      <c r="M195" s="237"/>
    </row>
    <row r="196" spans="1:13" s="107" customFormat="1" ht="11.25" customHeight="1">
      <c r="A196" s="150"/>
      <c r="B196" s="347" t="s">
        <v>2234</v>
      </c>
      <c r="C196" s="287" t="s">
        <v>2313</v>
      </c>
      <c r="D196" s="287" t="s">
        <v>1820</v>
      </c>
      <c r="E196" s="288">
        <v>6000</v>
      </c>
      <c r="F196" s="289">
        <v>1</v>
      </c>
      <c r="G196" s="290" t="s">
        <v>626</v>
      </c>
      <c r="H196" s="960">
        <v>295</v>
      </c>
      <c r="I196" s="395" t="s">
        <v>455</v>
      </c>
      <c r="J196" s="395" t="str">
        <f t="shared" si="11"/>
        <v>-</v>
      </c>
      <c r="K196" s="436">
        <f t="shared" si="12"/>
        <v>177</v>
      </c>
      <c r="L196" s="286" t="s">
        <v>1547</v>
      </c>
      <c r="M196" s="237"/>
    </row>
    <row r="197" spans="1:13" s="107" customFormat="1" ht="3.95" customHeight="1">
      <c r="A197" s="148"/>
      <c r="B197" s="344"/>
      <c r="C197" s="40"/>
      <c r="D197" s="40"/>
      <c r="E197" s="41"/>
      <c r="F197" s="42"/>
      <c r="G197" s="11"/>
      <c r="H197" s="333" t="s">
        <v>1195</v>
      </c>
      <c r="I197" s="391"/>
      <c r="J197" s="391"/>
      <c r="K197" s="427"/>
      <c r="L197" s="212"/>
      <c r="M197" s="237"/>
    </row>
    <row r="198" spans="1:13" s="107" customFormat="1" ht="11.25" customHeight="1" thickBot="1">
      <c r="A198" s="149"/>
      <c r="B198" s="353" t="s">
        <v>117</v>
      </c>
      <c r="C198" s="87" t="s">
        <v>492</v>
      </c>
      <c r="D198" s="87" t="s">
        <v>1834</v>
      </c>
      <c r="E198" s="32" t="s">
        <v>455</v>
      </c>
      <c r="F198" s="33" t="s">
        <v>455</v>
      </c>
      <c r="G198" s="28" t="s">
        <v>455</v>
      </c>
      <c r="H198" s="924">
        <v>35</v>
      </c>
      <c r="I198" s="392">
        <v>35</v>
      </c>
      <c r="J198" s="392">
        <f t="shared" si="7"/>
        <v>0</v>
      </c>
      <c r="K198" s="428">
        <f>(H198)-(H198)/100*($E$3)</f>
        <v>23.625</v>
      </c>
      <c r="L198" s="214"/>
      <c r="M198" s="237"/>
    </row>
    <row r="199" spans="1:13" s="107" customFormat="1" ht="12.75" customHeight="1">
      <c r="A199" s="148"/>
      <c r="B199" s="344" t="s">
        <v>1505</v>
      </c>
      <c r="C199" s="40" t="s">
        <v>1150</v>
      </c>
      <c r="D199" s="40" t="s">
        <v>1820</v>
      </c>
      <c r="E199" s="41">
        <v>301</v>
      </c>
      <c r="F199" s="42">
        <v>1E-3</v>
      </c>
      <c r="G199" s="11">
        <v>106</v>
      </c>
      <c r="H199" s="922">
        <v>520</v>
      </c>
      <c r="I199" s="391">
        <v>540</v>
      </c>
      <c r="J199" s="391">
        <f t="shared" si="7"/>
        <v>-20</v>
      </c>
      <c r="K199" s="437">
        <f t="shared" ref="K199:K216" si="13">(H199)-(H199)/100*($E$3)</f>
        <v>351</v>
      </c>
      <c r="L199" s="212"/>
      <c r="M199" s="237"/>
    </row>
    <row r="200" spans="1:13" s="107" customFormat="1" ht="12.75" customHeight="1">
      <c r="A200" s="148"/>
      <c r="B200" s="344" t="s">
        <v>1507</v>
      </c>
      <c r="C200" s="40" t="s">
        <v>1150</v>
      </c>
      <c r="D200" s="40" t="s">
        <v>1820</v>
      </c>
      <c r="E200" s="41">
        <v>421</v>
      </c>
      <c r="F200" s="42">
        <v>1E-3</v>
      </c>
      <c r="G200" s="11">
        <v>106</v>
      </c>
      <c r="H200" s="333">
        <v>540</v>
      </c>
      <c r="I200" s="391">
        <v>560</v>
      </c>
      <c r="J200" s="391">
        <f t="shared" si="7"/>
        <v>-20</v>
      </c>
      <c r="K200" s="427">
        <f t="shared" si="13"/>
        <v>364.5</v>
      </c>
      <c r="L200" s="212"/>
      <c r="M200" s="237"/>
    </row>
    <row r="201" spans="1:13" s="107" customFormat="1" ht="12.75" customHeight="1">
      <c r="A201" s="148"/>
      <c r="B201" s="344" t="s">
        <v>1504</v>
      </c>
      <c r="C201" s="40" t="s">
        <v>1150</v>
      </c>
      <c r="D201" s="40" t="s">
        <v>1820</v>
      </c>
      <c r="E201" s="41">
        <v>3010</v>
      </c>
      <c r="F201" s="42">
        <v>0.01</v>
      </c>
      <c r="G201" s="11">
        <v>150</v>
      </c>
      <c r="H201" s="333">
        <v>520</v>
      </c>
      <c r="I201" s="391">
        <v>540</v>
      </c>
      <c r="J201" s="391">
        <f t="shared" si="7"/>
        <v>-20</v>
      </c>
      <c r="K201" s="427">
        <f t="shared" si="13"/>
        <v>351</v>
      </c>
      <c r="L201" s="212"/>
      <c r="M201" s="237"/>
    </row>
    <row r="202" spans="1:13" s="107" customFormat="1" ht="12.75" customHeight="1">
      <c r="A202" s="148"/>
      <c r="B202" s="344" t="s">
        <v>1506</v>
      </c>
      <c r="C202" s="40" t="s">
        <v>1150</v>
      </c>
      <c r="D202" s="40" t="s">
        <v>1820</v>
      </c>
      <c r="E202" s="41">
        <v>4210</v>
      </c>
      <c r="F202" s="42">
        <v>0.01</v>
      </c>
      <c r="G202" s="11">
        <v>150</v>
      </c>
      <c r="H202" s="333">
        <v>540</v>
      </c>
      <c r="I202" s="391">
        <v>560</v>
      </c>
      <c r="J202" s="391">
        <f t="shared" si="7"/>
        <v>-20</v>
      </c>
      <c r="K202" s="427">
        <f t="shared" si="13"/>
        <v>364.5</v>
      </c>
      <c r="L202" s="212"/>
      <c r="M202" s="237"/>
    </row>
    <row r="203" spans="1:13" s="107" customFormat="1" ht="12.75" customHeight="1">
      <c r="A203" s="148"/>
      <c r="B203" s="344" t="s">
        <v>1501</v>
      </c>
      <c r="C203" s="40" t="s">
        <v>1150</v>
      </c>
      <c r="D203" s="40" t="s">
        <v>1820</v>
      </c>
      <c r="E203" s="41">
        <v>12100</v>
      </c>
      <c r="F203" s="42">
        <v>0.05</v>
      </c>
      <c r="G203" s="11" t="s">
        <v>692</v>
      </c>
      <c r="H203" s="333">
        <v>510</v>
      </c>
      <c r="I203" s="391">
        <v>530</v>
      </c>
      <c r="J203" s="391">
        <f t="shared" si="7"/>
        <v>-20</v>
      </c>
      <c r="K203" s="427">
        <f t="shared" si="13"/>
        <v>344.25</v>
      </c>
      <c r="L203" s="212"/>
      <c r="M203" s="237"/>
    </row>
    <row r="204" spans="1:13" s="107" customFormat="1" ht="12.75" customHeight="1">
      <c r="A204" s="148"/>
      <c r="B204" s="344" t="s">
        <v>1502</v>
      </c>
      <c r="C204" s="40" t="s">
        <v>1150</v>
      </c>
      <c r="D204" s="40" t="s">
        <v>1820</v>
      </c>
      <c r="E204" s="41">
        <v>16100</v>
      </c>
      <c r="F204" s="42">
        <v>0.1</v>
      </c>
      <c r="G204" s="11" t="s">
        <v>692</v>
      </c>
      <c r="H204" s="333">
        <v>490</v>
      </c>
      <c r="I204" s="391">
        <v>510</v>
      </c>
      <c r="J204" s="391">
        <f t="shared" si="7"/>
        <v>-20</v>
      </c>
      <c r="K204" s="427">
        <f t="shared" si="13"/>
        <v>330.75</v>
      </c>
      <c r="L204" s="212"/>
      <c r="M204" s="237"/>
    </row>
    <row r="205" spans="1:13" s="107" customFormat="1" ht="12.75" customHeight="1" thickBot="1">
      <c r="A205" s="149"/>
      <c r="B205" s="353" t="s">
        <v>1503</v>
      </c>
      <c r="C205" s="87" t="s">
        <v>1150</v>
      </c>
      <c r="D205" s="87" t="s">
        <v>1820</v>
      </c>
      <c r="E205" s="32">
        <v>24100</v>
      </c>
      <c r="F205" s="33">
        <v>0.1</v>
      </c>
      <c r="G205" s="28" t="s">
        <v>692</v>
      </c>
      <c r="H205" s="921">
        <v>510</v>
      </c>
      <c r="I205" s="392">
        <v>530</v>
      </c>
      <c r="J205" s="392">
        <f t="shared" si="7"/>
        <v>-20</v>
      </c>
      <c r="K205" s="423">
        <f t="shared" si="13"/>
        <v>344.25</v>
      </c>
      <c r="L205" s="214"/>
      <c r="M205" s="237"/>
    </row>
    <row r="206" spans="1:13" s="107" customFormat="1" ht="12.75" customHeight="1">
      <c r="A206" s="148"/>
      <c r="B206" s="344" t="s">
        <v>1510</v>
      </c>
      <c r="C206" s="40" t="s">
        <v>1150</v>
      </c>
      <c r="D206" s="40" t="s">
        <v>1820</v>
      </c>
      <c r="E206" s="41">
        <v>201</v>
      </c>
      <c r="F206" s="42">
        <v>1E-3</v>
      </c>
      <c r="G206" s="11">
        <v>81</v>
      </c>
      <c r="H206" s="922">
        <v>380</v>
      </c>
      <c r="I206" s="391">
        <v>390</v>
      </c>
      <c r="J206" s="391">
        <f t="shared" si="7"/>
        <v>-10</v>
      </c>
      <c r="K206" s="437">
        <f t="shared" si="13"/>
        <v>256.5</v>
      </c>
      <c r="L206" s="212"/>
      <c r="M206" s="237"/>
    </row>
    <row r="207" spans="1:13" s="107" customFormat="1" ht="12.75" customHeight="1">
      <c r="A207" s="148"/>
      <c r="B207" s="344" t="s">
        <v>1512</v>
      </c>
      <c r="C207" s="40" t="s">
        <v>1150</v>
      </c>
      <c r="D207" s="40" t="s">
        <v>1820</v>
      </c>
      <c r="E207" s="41">
        <v>361</v>
      </c>
      <c r="F207" s="42">
        <v>1E-3</v>
      </c>
      <c r="G207" s="11">
        <v>81</v>
      </c>
      <c r="H207" s="333">
        <v>390</v>
      </c>
      <c r="I207" s="391">
        <v>400</v>
      </c>
      <c r="J207" s="391">
        <f t="shared" si="7"/>
        <v>-10</v>
      </c>
      <c r="K207" s="427">
        <f t="shared" si="13"/>
        <v>263.25</v>
      </c>
      <c r="L207" s="212"/>
      <c r="M207" s="237"/>
    </row>
    <row r="208" spans="1:13" s="107" customFormat="1" ht="12.75" customHeight="1">
      <c r="A208" s="148"/>
      <c r="B208" s="344" t="s">
        <v>1509</v>
      </c>
      <c r="C208" s="40" t="s">
        <v>1150</v>
      </c>
      <c r="D208" s="40" t="s">
        <v>1820</v>
      </c>
      <c r="E208" s="41">
        <v>2010</v>
      </c>
      <c r="F208" s="42">
        <v>0.01</v>
      </c>
      <c r="G208" s="11" t="s">
        <v>690</v>
      </c>
      <c r="H208" s="333">
        <v>380</v>
      </c>
      <c r="I208" s="391">
        <v>390</v>
      </c>
      <c r="J208" s="391">
        <f t="shared" si="7"/>
        <v>-10</v>
      </c>
      <c r="K208" s="427">
        <f t="shared" si="13"/>
        <v>256.5</v>
      </c>
      <c r="L208" s="212"/>
      <c r="M208" s="237"/>
    </row>
    <row r="209" spans="1:13" s="107" customFormat="1" ht="12.75" customHeight="1">
      <c r="A209" s="148"/>
      <c r="B209" s="344" t="s">
        <v>1511</v>
      </c>
      <c r="C209" s="40" t="s">
        <v>1150</v>
      </c>
      <c r="D209" s="40" t="s">
        <v>1820</v>
      </c>
      <c r="E209" s="41">
        <v>3610</v>
      </c>
      <c r="F209" s="42">
        <v>0.01</v>
      </c>
      <c r="G209" s="11" t="s">
        <v>690</v>
      </c>
      <c r="H209" s="333">
        <v>390</v>
      </c>
      <c r="I209" s="391">
        <v>400</v>
      </c>
      <c r="J209" s="391">
        <f t="shared" si="7"/>
        <v>-10</v>
      </c>
      <c r="K209" s="427">
        <f t="shared" si="13"/>
        <v>263.25</v>
      </c>
      <c r="L209" s="212"/>
      <c r="M209" s="237"/>
    </row>
    <row r="210" spans="1:13" s="107" customFormat="1" ht="12.75" customHeight="1" thickBot="1">
      <c r="A210" s="149"/>
      <c r="B210" s="353" t="s">
        <v>1508</v>
      </c>
      <c r="C210" s="87" t="s">
        <v>1150</v>
      </c>
      <c r="D210" s="87" t="s">
        <v>1820</v>
      </c>
      <c r="E210" s="32">
        <v>10100</v>
      </c>
      <c r="F210" s="33">
        <v>0.1</v>
      </c>
      <c r="G210" s="28" t="s">
        <v>691</v>
      </c>
      <c r="H210" s="921">
        <v>360</v>
      </c>
      <c r="I210" s="392">
        <v>370</v>
      </c>
      <c r="J210" s="392">
        <f t="shared" si="7"/>
        <v>-10</v>
      </c>
      <c r="K210" s="423">
        <f t="shared" si="13"/>
        <v>243</v>
      </c>
      <c r="L210" s="214"/>
      <c r="M210" s="237"/>
    </row>
    <row r="211" spans="1:13" s="107" customFormat="1" ht="12.75" customHeight="1">
      <c r="A211" s="148"/>
      <c r="B211" s="344" t="s">
        <v>1517</v>
      </c>
      <c r="C211" s="40" t="s">
        <v>1150</v>
      </c>
      <c r="D211" s="40" t="s">
        <v>1820</v>
      </c>
      <c r="E211" s="41">
        <v>301</v>
      </c>
      <c r="F211" s="42">
        <v>1E-3</v>
      </c>
      <c r="G211" s="11">
        <v>106</v>
      </c>
      <c r="H211" s="922">
        <v>840</v>
      </c>
      <c r="I211" s="391">
        <v>690</v>
      </c>
      <c r="J211" s="391">
        <f t="shared" si="7"/>
        <v>150</v>
      </c>
      <c r="K211" s="437">
        <f t="shared" si="13"/>
        <v>567</v>
      </c>
      <c r="L211" s="212"/>
      <c r="M211" s="237"/>
    </row>
    <row r="212" spans="1:13" s="107" customFormat="1" ht="12.75" customHeight="1">
      <c r="A212" s="148"/>
      <c r="B212" s="344" t="s">
        <v>1518</v>
      </c>
      <c r="C212" s="40" t="s">
        <v>1150</v>
      </c>
      <c r="D212" s="40" t="s">
        <v>1820</v>
      </c>
      <c r="E212" s="41">
        <v>421</v>
      </c>
      <c r="F212" s="42">
        <v>1E-3</v>
      </c>
      <c r="G212" s="11">
        <v>106</v>
      </c>
      <c r="H212" s="333">
        <v>870</v>
      </c>
      <c r="I212" s="391">
        <v>710</v>
      </c>
      <c r="J212" s="391">
        <f t="shared" si="7"/>
        <v>160</v>
      </c>
      <c r="K212" s="427">
        <f t="shared" si="13"/>
        <v>587.25</v>
      </c>
      <c r="L212" s="212"/>
      <c r="M212" s="237"/>
    </row>
    <row r="213" spans="1:13" s="107" customFormat="1" ht="12.75" customHeight="1">
      <c r="A213" s="148"/>
      <c r="B213" s="344" t="s">
        <v>1516</v>
      </c>
      <c r="C213" s="40" t="s">
        <v>1150</v>
      </c>
      <c r="D213" s="40" t="s">
        <v>1820</v>
      </c>
      <c r="E213" s="41">
        <v>3010</v>
      </c>
      <c r="F213" s="42">
        <v>0.01</v>
      </c>
      <c r="G213" s="11">
        <v>160</v>
      </c>
      <c r="H213" s="333">
        <v>840</v>
      </c>
      <c r="I213" s="391">
        <v>690</v>
      </c>
      <c r="J213" s="391">
        <f t="shared" si="7"/>
        <v>150</v>
      </c>
      <c r="K213" s="427">
        <f t="shared" si="13"/>
        <v>567</v>
      </c>
      <c r="L213" s="212"/>
      <c r="M213" s="237"/>
    </row>
    <row r="214" spans="1:13" s="107" customFormat="1" ht="12.75" customHeight="1">
      <c r="A214" s="148"/>
      <c r="B214" s="344" t="s">
        <v>1513</v>
      </c>
      <c r="C214" s="40" t="s">
        <v>1150</v>
      </c>
      <c r="D214" s="40" t="s">
        <v>1820</v>
      </c>
      <c r="E214" s="41">
        <v>12100</v>
      </c>
      <c r="F214" s="42">
        <v>0.05</v>
      </c>
      <c r="G214" s="11" t="s">
        <v>692</v>
      </c>
      <c r="H214" s="333">
        <v>720</v>
      </c>
      <c r="I214" s="391">
        <v>680</v>
      </c>
      <c r="J214" s="391">
        <f t="shared" si="7"/>
        <v>40</v>
      </c>
      <c r="K214" s="427">
        <f t="shared" si="13"/>
        <v>486</v>
      </c>
      <c r="L214" s="212"/>
      <c r="M214" s="237"/>
    </row>
    <row r="215" spans="1:13" s="107" customFormat="1" ht="12.75" customHeight="1">
      <c r="A215" s="148"/>
      <c r="B215" s="344" t="s">
        <v>1514</v>
      </c>
      <c r="C215" s="40" t="s">
        <v>1150</v>
      </c>
      <c r="D215" s="40" t="s">
        <v>1820</v>
      </c>
      <c r="E215" s="41">
        <v>16100</v>
      </c>
      <c r="F215" s="42">
        <v>0.1</v>
      </c>
      <c r="G215" s="11" t="s">
        <v>692</v>
      </c>
      <c r="H215" s="333">
        <v>720</v>
      </c>
      <c r="I215" s="391">
        <v>660</v>
      </c>
      <c r="J215" s="391">
        <f t="shared" si="7"/>
        <v>60</v>
      </c>
      <c r="K215" s="427">
        <f t="shared" si="13"/>
        <v>486</v>
      </c>
      <c r="L215" s="212"/>
      <c r="M215" s="237"/>
    </row>
    <row r="216" spans="1:13" s="107" customFormat="1" ht="12.75" customHeight="1" thickBot="1">
      <c r="A216" s="149"/>
      <c r="B216" s="353" t="s">
        <v>1515</v>
      </c>
      <c r="C216" s="87" t="s">
        <v>1150</v>
      </c>
      <c r="D216" s="87" t="s">
        <v>1820</v>
      </c>
      <c r="E216" s="32">
        <v>24100</v>
      </c>
      <c r="F216" s="33">
        <v>0.1</v>
      </c>
      <c r="G216" s="28" t="s">
        <v>692</v>
      </c>
      <c r="H216" s="924">
        <v>750</v>
      </c>
      <c r="I216" s="392">
        <v>680</v>
      </c>
      <c r="J216" s="392">
        <f t="shared" si="7"/>
        <v>70</v>
      </c>
      <c r="K216" s="423">
        <f t="shared" si="13"/>
        <v>506.25</v>
      </c>
      <c r="L216" s="214"/>
      <c r="M216" s="237"/>
    </row>
    <row r="217" spans="1:13" s="107" customFormat="1" ht="18.75" customHeight="1">
      <c r="A217" s="152"/>
      <c r="B217" s="355" t="s">
        <v>1520</v>
      </c>
      <c r="C217" s="302" t="s">
        <v>1150</v>
      </c>
      <c r="D217" s="302" t="s">
        <v>1820</v>
      </c>
      <c r="E217" s="303">
        <v>420</v>
      </c>
      <c r="F217" s="304">
        <v>1E-3</v>
      </c>
      <c r="G217" s="305">
        <v>80</v>
      </c>
      <c r="H217" s="963">
        <v>370</v>
      </c>
      <c r="I217" s="400">
        <v>330</v>
      </c>
      <c r="J217" s="400">
        <f t="shared" si="7"/>
        <v>40</v>
      </c>
      <c r="K217" s="435">
        <f t="shared" si="8"/>
        <v>222</v>
      </c>
      <c r="L217" s="306"/>
      <c r="M217" s="237"/>
    </row>
    <row r="218" spans="1:13" s="107" customFormat="1" ht="18.75" customHeight="1">
      <c r="A218" s="150"/>
      <c r="B218" s="347" t="s">
        <v>1519</v>
      </c>
      <c r="C218" s="287" t="s">
        <v>1150</v>
      </c>
      <c r="D218" s="287" t="s">
        <v>1820</v>
      </c>
      <c r="E218" s="288">
        <v>4200</v>
      </c>
      <c r="F218" s="289">
        <v>0.01</v>
      </c>
      <c r="G218" s="290">
        <v>135</v>
      </c>
      <c r="H218" s="960">
        <v>370</v>
      </c>
      <c r="I218" s="395">
        <v>330</v>
      </c>
      <c r="J218" s="395">
        <f t="shared" si="7"/>
        <v>40</v>
      </c>
      <c r="K218" s="438">
        <f t="shared" si="8"/>
        <v>222</v>
      </c>
      <c r="L218" s="286"/>
      <c r="M218" s="237"/>
    </row>
    <row r="219" spans="1:13" s="107" customFormat="1" ht="3.95" customHeight="1">
      <c r="A219" s="148"/>
      <c r="B219" s="344"/>
      <c r="C219" s="40"/>
      <c r="D219" s="40"/>
      <c r="E219" s="41"/>
      <c r="F219" s="42"/>
      <c r="G219" s="11"/>
      <c r="H219" s="333" t="s">
        <v>1195</v>
      </c>
      <c r="I219" s="391"/>
      <c r="J219" s="391"/>
      <c r="K219" s="427"/>
      <c r="L219" s="212"/>
      <c r="M219" s="237"/>
    </row>
    <row r="220" spans="1:13" s="107" customFormat="1" ht="18.75" customHeight="1" thickBot="1">
      <c r="A220" s="151"/>
      <c r="B220" s="342" t="s">
        <v>1521</v>
      </c>
      <c r="C220" s="43" t="s">
        <v>492</v>
      </c>
      <c r="D220" s="43" t="s">
        <v>1834</v>
      </c>
      <c r="E220" s="44" t="s">
        <v>455</v>
      </c>
      <c r="F220" s="45" t="s">
        <v>455</v>
      </c>
      <c r="G220" s="46" t="s">
        <v>455</v>
      </c>
      <c r="H220" s="924">
        <v>30</v>
      </c>
      <c r="I220" s="392">
        <v>30</v>
      </c>
      <c r="J220" s="392">
        <f t="shared" si="7"/>
        <v>0</v>
      </c>
      <c r="K220" s="439">
        <f>(H220)-(H220)/100*($E$3)</f>
        <v>20.25</v>
      </c>
      <c r="L220" s="214"/>
      <c r="M220" s="237"/>
    </row>
    <row r="221" spans="1:13" s="107" customFormat="1" ht="11.25" customHeight="1">
      <c r="A221" s="148"/>
      <c r="B221" s="351" t="s">
        <v>1078</v>
      </c>
      <c r="C221" s="120" t="s">
        <v>1150</v>
      </c>
      <c r="D221" s="120" t="s">
        <v>1820</v>
      </c>
      <c r="E221" s="119">
        <v>310</v>
      </c>
      <c r="F221" s="118">
        <v>1E-3</v>
      </c>
      <c r="G221" s="123">
        <v>110</v>
      </c>
      <c r="H221" s="923">
        <v>390</v>
      </c>
      <c r="I221" s="399">
        <v>430</v>
      </c>
      <c r="J221" s="399">
        <f t="shared" si="7"/>
        <v>-40</v>
      </c>
      <c r="K221" s="425">
        <f t="shared" ref="K221:K277" si="14">(H221)-(H221)/100*($E$3)</f>
        <v>263.25</v>
      </c>
      <c r="L221" s="211" t="s">
        <v>1572</v>
      </c>
      <c r="M221" s="237"/>
    </row>
    <row r="222" spans="1:13" s="107" customFormat="1" ht="11.25" customHeight="1">
      <c r="A222" s="148"/>
      <c r="B222" s="344" t="s">
        <v>1207</v>
      </c>
      <c r="C222" s="40" t="s">
        <v>1150</v>
      </c>
      <c r="D222" s="40" t="s">
        <v>1820</v>
      </c>
      <c r="E222" s="41">
        <v>510</v>
      </c>
      <c r="F222" s="42">
        <v>1E-3</v>
      </c>
      <c r="G222" s="11">
        <v>110</v>
      </c>
      <c r="H222" s="333">
        <v>610</v>
      </c>
      <c r="I222" s="401">
        <v>720</v>
      </c>
      <c r="J222" s="391">
        <f t="shared" si="7"/>
        <v>-110</v>
      </c>
      <c r="K222" s="427">
        <f t="shared" si="14"/>
        <v>411.75</v>
      </c>
      <c r="L222" s="212" t="s">
        <v>1572</v>
      </c>
      <c r="M222" s="237"/>
    </row>
    <row r="223" spans="1:13" s="107" customFormat="1" ht="11.25" customHeight="1">
      <c r="A223" s="148"/>
      <c r="B223" s="344" t="s">
        <v>1523</v>
      </c>
      <c r="C223" s="40" t="s">
        <v>1150</v>
      </c>
      <c r="D223" s="40" t="s">
        <v>1820</v>
      </c>
      <c r="E223" s="41">
        <v>420</v>
      </c>
      <c r="F223" s="42">
        <v>1E-3</v>
      </c>
      <c r="G223" s="11">
        <v>110</v>
      </c>
      <c r="H223" s="333">
        <v>480</v>
      </c>
      <c r="I223" s="391">
        <v>430</v>
      </c>
      <c r="J223" s="391">
        <f t="shared" si="7"/>
        <v>50</v>
      </c>
      <c r="K223" s="427">
        <f t="shared" si="14"/>
        <v>324</v>
      </c>
      <c r="L223" s="212"/>
      <c r="M223" s="237"/>
    </row>
    <row r="224" spans="1:13" s="107" customFormat="1" ht="11.25" customHeight="1">
      <c r="A224" s="148"/>
      <c r="B224" s="344" t="s">
        <v>1210</v>
      </c>
      <c r="C224" s="40" t="s">
        <v>1150</v>
      </c>
      <c r="D224" s="40" t="s">
        <v>1820</v>
      </c>
      <c r="E224" s="41">
        <v>720</v>
      </c>
      <c r="F224" s="42">
        <v>1E-3</v>
      </c>
      <c r="G224" s="11">
        <v>110</v>
      </c>
      <c r="H224" s="333">
        <v>810</v>
      </c>
      <c r="I224" s="391">
        <v>730</v>
      </c>
      <c r="J224" s="391">
        <f t="shared" ref="J224:J280" si="15">IF(I224="-","-",H224-I224)</f>
        <v>80</v>
      </c>
      <c r="K224" s="427">
        <f t="shared" si="14"/>
        <v>546.75</v>
      </c>
      <c r="L224" s="212"/>
      <c r="M224" s="237"/>
    </row>
    <row r="225" spans="1:13" s="107" customFormat="1" ht="11.25" customHeight="1">
      <c r="A225" s="148"/>
      <c r="B225" s="344" t="s">
        <v>1075</v>
      </c>
      <c r="C225" s="40" t="s">
        <v>1150</v>
      </c>
      <c r="D225" s="40" t="s">
        <v>1820</v>
      </c>
      <c r="E225" s="41">
        <v>1200</v>
      </c>
      <c r="F225" s="42">
        <v>1E-3</v>
      </c>
      <c r="G225" s="11">
        <v>110</v>
      </c>
      <c r="H225" s="333">
        <v>840</v>
      </c>
      <c r="I225" s="391">
        <v>790</v>
      </c>
      <c r="J225" s="391">
        <f t="shared" si="15"/>
        <v>50</v>
      </c>
      <c r="K225" s="427">
        <f t="shared" si="14"/>
        <v>567</v>
      </c>
      <c r="L225" s="212"/>
      <c r="M225" s="237"/>
    </row>
    <row r="226" spans="1:13" s="107" customFormat="1" ht="11.25" customHeight="1">
      <c r="A226" s="148"/>
      <c r="B226" s="344" t="s">
        <v>1076</v>
      </c>
      <c r="C226" s="40" t="s">
        <v>1150</v>
      </c>
      <c r="D226" s="40" t="s">
        <v>1820</v>
      </c>
      <c r="E226" s="41" t="s">
        <v>307</v>
      </c>
      <c r="F226" s="42" t="s">
        <v>196</v>
      </c>
      <c r="G226" s="11">
        <v>110</v>
      </c>
      <c r="H226" s="333">
        <v>490</v>
      </c>
      <c r="I226" s="391">
        <v>490</v>
      </c>
      <c r="J226" s="391">
        <f t="shared" si="15"/>
        <v>0</v>
      </c>
      <c r="K226" s="427">
        <f t="shared" si="14"/>
        <v>330.75</v>
      </c>
      <c r="L226" s="212" t="s">
        <v>1572</v>
      </c>
      <c r="M226" s="237"/>
    </row>
    <row r="227" spans="1:13" s="107" customFormat="1" ht="11.25" customHeight="1">
      <c r="A227" s="148"/>
      <c r="B227" s="344" t="s">
        <v>1077</v>
      </c>
      <c r="C227" s="40" t="s">
        <v>1150</v>
      </c>
      <c r="D227" s="40" t="s">
        <v>1820</v>
      </c>
      <c r="E227" s="41">
        <v>3100</v>
      </c>
      <c r="F227" s="42">
        <v>0.01</v>
      </c>
      <c r="G227" s="11">
        <v>160</v>
      </c>
      <c r="H227" s="333">
        <v>390</v>
      </c>
      <c r="I227" s="391">
        <v>430</v>
      </c>
      <c r="J227" s="391">
        <f t="shared" si="15"/>
        <v>-40</v>
      </c>
      <c r="K227" s="427">
        <f t="shared" si="14"/>
        <v>263.25</v>
      </c>
      <c r="L227" s="212" t="s">
        <v>1572</v>
      </c>
      <c r="M227" s="237"/>
    </row>
    <row r="228" spans="1:13" s="107" customFormat="1" ht="11.25" customHeight="1">
      <c r="A228" s="148"/>
      <c r="B228" s="344" t="s">
        <v>1079</v>
      </c>
      <c r="C228" s="40" t="s">
        <v>1150</v>
      </c>
      <c r="D228" s="40" t="s">
        <v>1820</v>
      </c>
      <c r="E228" s="41">
        <v>4200</v>
      </c>
      <c r="F228" s="42">
        <v>0.01</v>
      </c>
      <c r="G228" s="11">
        <v>160</v>
      </c>
      <c r="H228" s="333">
        <v>550</v>
      </c>
      <c r="I228" s="391">
        <v>690</v>
      </c>
      <c r="J228" s="391">
        <f t="shared" si="15"/>
        <v>-140</v>
      </c>
      <c r="K228" s="427">
        <f t="shared" si="14"/>
        <v>371.25</v>
      </c>
      <c r="L228" s="212" t="s">
        <v>1572</v>
      </c>
      <c r="M228" s="237"/>
    </row>
    <row r="229" spans="1:13" s="107" customFormat="1" ht="11.25" customHeight="1">
      <c r="A229" s="148"/>
      <c r="B229" s="344" t="s">
        <v>1522</v>
      </c>
      <c r="C229" s="40" t="s">
        <v>1150</v>
      </c>
      <c r="D229" s="40" t="s">
        <v>1820</v>
      </c>
      <c r="E229" s="41">
        <v>4200</v>
      </c>
      <c r="F229" s="42">
        <v>0.01</v>
      </c>
      <c r="G229" s="11">
        <v>160</v>
      </c>
      <c r="H229" s="333">
        <v>480</v>
      </c>
      <c r="I229" s="391">
        <v>430</v>
      </c>
      <c r="J229" s="391">
        <f t="shared" si="15"/>
        <v>50</v>
      </c>
      <c r="K229" s="427">
        <f t="shared" si="14"/>
        <v>324</v>
      </c>
      <c r="L229" s="212"/>
      <c r="M229" s="237"/>
    </row>
    <row r="230" spans="1:13" s="107" customFormat="1" ht="11.25" customHeight="1">
      <c r="A230" s="148"/>
      <c r="B230" s="344" t="s">
        <v>1208</v>
      </c>
      <c r="C230" s="40" t="s">
        <v>1150</v>
      </c>
      <c r="D230" s="40" t="s">
        <v>1820</v>
      </c>
      <c r="E230" s="41">
        <v>6200</v>
      </c>
      <c r="F230" s="42">
        <v>0.01</v>
      </c>
      <c r="G230" s="11">
        <v>160</v>
      </c>
      <c r="H230" s="333">
        <v>810</v>
      </c>
      <c r="I230" s="391">
        <v>730</v>
      </c>
      <c r="J230" s="391">
        <f t="shared" si="15"/>
        <v>80</v>
      </c>
      <c r="K230" s="427">
        <f t="shared" si="14"/>
        <v>546.75</v>
      </c>
      <c r="L230" s="212"/>
      <c r="M230" s="237"/>
    </row>
    <row r="231" spans="1:13" s="107" customFormat="1" ht="11.25" customHeight="1">
      <c r="A231" s="148"/>
      <c r="B231" s="344" t="s">
        <v>1209</v>
      </c>
      <c r="C231" s="40" t="s">
        <v>15</v>
      </c>
      <c r="D231" s="40" t="s">
        <v>1820</v>
      </c>
      <c r="E231" s="41" t="s">
        <v>197</v>
      </c>
      <c r="F231" s="42" t="s">
        <v>198</v>
      </c>
      <c r="G231" s="11">
        <v>160</v>
      </c>
      <c r="H231" s="333">
        <v>390</v>
      </c>
      <c r="I231" s="391">
        <v>490</v>
      </c>
      <c r="J231" s="391">
        <f t="shared" si="15"/>
        <v>-100</v>
      </c>
      <c r="K231" s="423">
        <f t="shared" si="14"/>
        <v>263.25</v>
      </c>
      <c r="L231" s="212" t="s">
        <v>1572</v>
      </c>
      <c r="M231" s="237"/>
    </row>
    <row r="232" spans="1:13" s="107" customFormat="1" ht="11.25" customHeight="1">
      <c r="A232" s="148"/>
      <c r="B232" s="344" t="s">
        <v>23</v>
      </c>
      <c r="C232" s="40" t="s">
        <v>1150</v>
      </c>
      <c r="D232" s="40" t="s">
        <v>1820</v>
      </c>
      <c r="E232" s="41">
        <v>20000</v>
      </c>
      <c r="F232" s="42">
        <v>0.1</v>
      </c>
      <c r="G232" s="11">
        <v>160</v>
      </c>
      <c r="H232" s="333">
        <v>510</v>
      </c>
      <c r="I232" s="391">
        <v>470</v>
      </c>
      <c r="J232" s="391">
        <f t="shared" si="15"/>
        <v>40</v>
      </c>
      <c r="K232" s="427">
        <f t="shared" si="14"/>
        <v>344.25</v>
      </c>
      <c r="L232" s="212"/>
      <c r="M232" s="237"/>
    </row>
    <row r="233" spans="1:13" s="107" customFormat="1" ht="3.95" customHeight="1">
      <c r="A233" s="148"/>
      <c r="B233" s="344"/>
      <c r="C233" s="40"/>
      <c r="D233" s="40"/>
      <c r="E233" s="41"/>
      <c r="F233" s="42"/>
      <c r="G233" s="11"/>
      <c r="H233" s="333" t="s">
        <v>1195</v>
      </c>
      <c r="I233" s="391"/>
      <c r="J233" s="391"/>
      <c r="K233" s="423"/>
      <c r="L233" s="212"/>
      <c r="M233" s="237"/>
    </row>
    <row r="234" spans="1:13" s="107" customFormat="1" ht="11.25" customHeight="1">
      <c r="A234" s="148"/>
      <c r="B234" s="344" t="s">
        <v>244</v>
      </c>
      <c r="C234" s="40" t="s">
        <v>738</v>
      </c>
      <c r="D234" s="40" t="s">
        <v>1826</v>
      </c>
      <c r="E234" s="41">
        <v>750</v>
      </c>
      <c r="F234" s="42">
        <v>1E-3</v>
      </c>
      <c r="G234" s="11" t="s">
        <v>718</v>
      </c>
      <c r="H234" s="333">
        <v>690</v>
      </c>
      <c r="I234" s="391">
        <v>810</v>
      </c>
      <c r="J234" s="391">
        <f t="shared" si="15"/>
        <v>-120</v>
      </c>
      <c r="K234" s="423">
        <f t="shared" si="14"/>
        <v>465.75</v>
      </c>
      <c r="L234" s="212"/>
      <c r="M234" s="237"/>
    </row>
    <row r="235" spans="1:13" s="107" customFormat="1" ht="3.95" customHeight="1">
      <c r="A235" s="148"/>
      <c r="B235" s="344"/>
      <c r="C235" s="40"/>
      <c r="D235" s="40"/>
      <c r="E235" s="41"/>
      <c r="F235" s="42"/>
      <c r="G235" s="11"/>
      <c r="H235" s="333" t="s">
        <v>1195</v>
      </c>
      <c r="I235" s="391"/>
      <c r="J235" s="391"/>
      <c r="K235" s="423"/>
      <c r="L235" s="212"/>
      <c r="M235" s="237"/>
    </row>
    <row r="236" spans="1:13" s="107" customFormat="1" ht="11.25" customHeight="1">
      <c r="A236" s="148"/>
      <c r="B236" s="344" t="s">
        <v>241</v>
      </c>
      <c r="C236" s="40" t="s">
        <v>738</v>
      </c>
      <c r="D236" s="40" t="s">
        <v>1826</v>
      </c>
      <c r="E236" s="41">
        <v>360</v>
      </c>
      <c r="F236" s="42">
        <v>1E-3</v>
      </c>
      <c r="G236" s="11" t="s">
        <v>718</v>
      </c>
      <c r="H236" s="333">
        <v>670</v>
      </c>
      <c r="I236" s="391">
        <v>670</v>
      </c>
      <c r="J236" s="391">
        <f t="shared" si="15"/>
        <v>0</v>
      </c>
      <c r="K236" s="423">
        <f t="shared" si="14"/>
        <v>452.25</v>
      </c>
      <c r="L236" s="212"/>
      <c r="M236" s="237"/>
    </row>
    <row r="237" spans="1:13" s="107" customFormat="1" ht="11.25" customHeight="1">
      <c r="A237" s="148"/>
      <c r="B237" s="344" t="s">
        <v>242</v>
      </c>
      <c r="C237" s="40" t="s">
        <v>738</v>
      </c>
      <c r="D237" s="40" t="s">
        <v>1826</v>
      </c>
      <c r="E237" s="41">
        <v>600</v>
      </c>
      <c r="F237" s="42">
        <v>1E-3</v>
      </c>
      <c r="G237" s="11" t="s">
        <v>718</v>
      </c>
      <c r="H237" s="333">
        <v>690</v>
      </c>
      <c r="I237" s="391">
        <v>710</v>
      </c>
      <c r="J237" s="391">
        <f t="shared" si="15"/>
        <v>-20</v>
      </c>
      <c r="K237" s="423">
        <f t="shared" si="14"/>
        <v>465.75</v>
      </c>
      <c r="L237" s="212"/>
      <c r="M237" s="237"/>
    </row>
    <row r="238" spans="1:13" s="107" customFormat="1" ht="11.25" customHeight="1">
      <c r="A238" s="148"/>
      <c r="B238" s="344" t="s">
        <v>243</v>
      </c>
      <c r="C238" s="40" t="s">
        <v>738</v>
      </c>
      <c r="D238" s="40" t="s">
        <v>1826</v>
      </c>
      <c r="E238" s="41">
        <v>600</v>
      </c>
      <c r="F238" s="42">
        <v>0.01</v>
      </c>
      <c r="G238" s="11" t="s">
        <v>718</v>
      </c>
      <c r="H238" s="333">
        <v>490</v>
      </c>
      <c r="I238" s="391">
        <v>510</v>
      </c>
      <c r="J238" s="391">
        <f t="shared" si="15"/>
        <v>-20</v>
      </c>
      <c r="K238" s="423">
        <f t="shared" si="14"/>
        <v>330.75</v>
      </c>
      <c r="L238" s="212"/>
      <c r="M238" s="237"/>
    </row>
    <row r="239" spans="1:13" s="107" customFormat="1" ht="11.25" customHeight="1">
      <c r="A239" s="148"/>
      <c r="B239" s="344" t="s">
        <v>245</v>
      </c>
      <c r="C239" s="40" t="s">
        <v>738</v>
      </c>
      <c r="D239" s="40" t="s">
        <v>1826</v>
      </c>
      <c r="E239" s="41">
        <v>3500</v>
      </c>
      <c r="F239" s="42">
        <v>0.01</v>
      </c>
      <c r="G239" s="11" t="s">
        <v>247</v>
      </c>
      <c r="H239" s="333">
        <v>660</v>
      </c>
      <c r="I239" s="391">
        <v>660</v>
      </c>
      <c r="J239" s="391">
        <f t="shared" si="15"/>
        <v>0</v>
      </c>
      <c r="K239" s="423">
        <f t="shared" si="14"/>
        <v>445.5</v>
      </c>
      <c r="L239" s="212"/>
      <c r="M239" s="237"/>
    </row>
    <row r="240" spans="1:13" s="107" customFormat="1" ht="11.25" customHeight="1">
      <c r="A240" s="148"/>
      <c r="B240" s="344" t="s">
        <v>246</v>
      </c>
      <c r="C240" s="40" t="s">
        <v>738</v>
      </c>
      <c r="D240" s="40" t="s">
        <v>1826</v>
      </c>
      <c r="E240" s="41">
        <v>6000</v>
      </c>
      <c r="F240" s="42">
        <v>0.1</v>
      </c>
      <c r="G240" s="11" t="s">
        <v>247</v>
      </c>
      <c r="H240" s="333">
        <v>490</v>
      </c>
      <c r="I240" s="391">
        <v>510</v>
      </c>
      <c r="J240" s="391">
        <f t="shared" si="15"/>
        <v>-20</v>
      </c>
      <c r="K240" s="423">
        <f t="shared" si="14"/>
        <v>330.75</v>
      </c>
      <c r="L240" s="212"/>
      <c r="M240" s="237"/>
    </row>
    <row r="241" spans="1:13" s="107" customFormat="1" ht="3.95" customHeight="1">
      <c r="A241" s="148"/>
      <c r="B241" s="344"/>
      <c r="C241" s="40"/>
      <c r="D241" s="40"/>
      <c r="E241" s="41"/>
      <c r="F241" s="42"/>
      <c r="G241" s="11"/>
      <c r="H241" s="333" t="s">
        <v>1195</v>
      </c>
      <c r="I241" s="391"/>
      <c r="J241" s="391"/>
      <c r="K241" s="423"/>
      <c r="L241" s="212"/>
      <c r="M241" s="237"/>
    </row>
    <row r="242" spans="1:13" s="107" customFormat="1" ht="11.25" customHeight="1">
      <c r="A242" s="148"/>
      <c r="B242" s="344" t="s">
        <v>122</v>
      </c>
      <c r="C242" s="40" t="s">
        <v>1150</v>
      </c>
      <c r="D242" s="40" t="s">
        <v>1820</v>
      </c>
      <c r="E242" s="41">
        <v>310</v>
      </c>
      <c r="F242" s="42">
        <v>1E-3</v>
      </c>
      <c r="G242" s="11">
        <v>110</v>
      </c>
      <c r="H242" s="333">
        <v>530</v>
      </c>
      <c r="I242" s="391">
        <v>530</v>
      </c>
      <c r="J242" s="391">
        <f t="shared" si="15"/>
        <v>0</v>
      </c>
      <c r="K242" s="427">
        <f t="shared" si="14"/>
        <v>357.75</v>
      </c>
      <c r="L242" s="212" t="s">
        <v>1572</v>
      </c>
      <c r="M242" s="237"/>
    </row>
    <row r="243" spans="1:13" s="107" customFormat="1" ht="11.25" customHeight="1">
      <c r="A243" s="148"/>
      <c r="B243" s="344" t="s">
        <v>128</v>
      </c>
      <c r="C243" s="40" t="s">
        <v>1150</v>
      </c>
      <c r="D243" s="40" t="s">
        <v>1820</v>
      </c>
      <c r="E243" s="41">
        <v>720</v>
      </c>
      <c r="F243" s="42">
        <v>1E-3</v>
      </c>
      <c r="G243" s="11">
        <v>110</v>
      </c>
      <c r="H243" s="333">
        <v>890</v>
      </c>
      <c r="I243" s="391">
        <v>790</v>
      </c>
      <c r="J243" s="391">
        <f t="shared" si="15"/>
        <v>100</v>
      </c>
      <c r="K243" s="423">
        <f t="shared" si="14"/>
        <v>600.75</v>
      </c>
      <c r="L243" s="212" t="s">
        <v>1572</v>
      </c>
      <c r="M243" s="237"/>
    </row>
    <row r="244" spans="1:13" s="107" customFormat="1" ht="11.25" customHeight="1">
      <c r="A244" s="148"/>
      <c r="B244" s="344" t="s">
        <v>118</v>
      </c>
      <c r="C244" s="40" t="s">
        <v>1150</v>
      </c>
      <c r="D244" s="40" t="s">
        <v>1820</v>
      </c>
      <c r="E244" s="41">
        <v>1200</v>
      </c>
      <c r="F244" s="42">
        <v>1E-3</v>
      </c>
      <c r="G244" s="11">
        <v>110</v>
      </c>
      <c r="H244" s="333">
        <v>990</v>
      </c>
      <c r="I244" s="391">
        <v>890</v>
      </c>
      <c r="J244" s="391">
        <f t="shared" si="15"/>
        <v>100</v>
      </c>
      <c r="K244" s="423">
        <f t="shared" si="14"/>
        <v>668.25</v>
      </c>
      <c r="L244" s="212"/>
      <c r="M244" s="237"/>
    </row>
    <row r="245" spans="1:13" s="107" customFormat="1" ht="11.25" customHeight="1">
      <c r="A245" s="148"/>
      <c r="B245" s="344" t="s">
        <v>119</v>
      </c>
      <c r="C245" s="40" t="s">
        <v>1150</v>
      </c>
      <c r="D245" s="40" t="s">
        <v>1820</v>
      </c>
      <c r="E245" s="41" t="s">
        <v>120</v>
      </c>
      <c r="F245" s="42" t="s">
        <v>121</v>
      </c>
      <c r="G245" s="11">
        <v>110</v>
      </c>
      <c r="H245" s="333">
        <v>590</v>
      </c>
      <c r="I245" s="391">
        <v>590</v>
      </c>
      <c r="J245" s="391">
        <f t="shared" si="15"/>
        <v>0</v>
      </c>
      <c r="K245" s="423">
        <f t="shared" si="14"/>
        <v>398.25</v>
      </c>
      <c r="L245" s="212" t="s">
        <v>1572</v>
      </c>
      <c r="M245" s="237"/>
    </row>
    <row r="246" spans="1:13" s="107" customFormat="1" ht="11.25" customHeight="1">
      <c r="A246" s="148"/>
      <c r="B246" s="344" t="s">
        <v>123</v>
      </c>
      <c r="C246" s="40" t="s">
        <v>1150</v>
      </c>
      <c r="D246" s="40" t="s">
        <v>1820</v>
      </c>
      <c r="E246" s="41">
        <v>3100</v>
      </c>
      <c r="F246" s="42">
        <v>0.01</v>
      </c>
      <c r="G246" s="11">
        <v>160</v>
      </c>
      <c r="H246" s="333">
        <v>530</v>
      </c>
      <c r="I246" s="391">
        <v>530</v>
      </c>
      <c r="J246" s="391">
        <f t="shared" si="15"/>
        <v>0</v>
      </c>
      <c r="K246" s="423">
        <f t="shared" si="14"/>
        <v>357.75</v>
      </c>
      <c r="L246" s="212" t="s">
        <v>1572</v>
      </c>
      <c r="M246" s="237"/>
    </row>
    <row r="247" spans="1:13" s="107" customFormat="1" ht="11.25" customHeight="1">
      <c r="A247" s="148"/>
      <c r="B247" s="344" t="s">
        <v>124</v>
      </c>
      <c r="C247" s="40" t="s">
        <v>1150</v>
      </c>
      <c r="D247" s="40" t="s">
        <v>1820</v>
      </c>
      <c r="E247" s="41">
        <v>6200</v>
      </c>
      <c r="F247" s="42">
        <v>0.01</v>
      </c>
      <c r="G247" s="11">
        <v>160</v>
      </c>
      <c r="H247" s="333">
        <v>950</v>
      </c>
      <c r="I247" s="391">
        <v>830</v>
      </c>
      <c r="J247" s="391">
        <f t="shared" si="15"/>
        <v>120</v>
      </c>
      <c r="K247" s="423">
        <f t="shared" si="14"/>
        <v>641.25</v>
      </c>
      <c r="L247" s="212" t="s">
        <v>1572</v>
      </c>
      <c r="M247" s="237"/>
    </row>
    <row r="248" spans="1:13" s="107" customFormat="1" ht="11.25" customHeight="1">
      <c r="A248" s="148"/>
      <c r="B248" s="344" t="s">
        <v>125</v>
      </c>
      <c r="C248" s="40" t="s">
        <v>1150</v>
      </c>
      <c r="D248" s="40" t="s">
        <v>1820</v>
      </c>
      <c r="E248" s="41" t="s">
        <v>126</v>
      </c>
      <c r="F248" s="42" t="s">
        <v>127</v>
      </c>
      <c r="G248" s="11">
        <v>160</v>
      </c>
      <c r="H248" s="333">
        <v>690</v>
      </c>
      <c r="I248" s="391">
        <v>790</v>
      </c>
      <c r="J248" s="391">
        <f t="shared" si="15"/>
        <v>-100</v>
      </c>
      <c r="K248" s="423">
        <f t="shared" si="14"/>
        <v>465.75</v>
      </c>
      <c r="L248" s="212" t="s">
        <v>1572</v>
      </c>
      <c r="M248" s="237"/>
    </row>
    <row r="249" spans="1:13" s="107" customFormat="1" ht="3.95" customHeight="1">
      <c r="A249" s="148"/>
      <c r="B249" s="344"/>
      <c r="C249" s="40"/>
      <c r="D249" s="40"/>
      <c r="E249" s="41"/>
      <c r="F249" s="42"/>
      <c r="G249" s="11"/>
      <c r="H249" s="333" t="s">
        <v>1195</v>
      </c>
      <c r="I249" s="391"/>
      <c r="J249" s="391"/>
      <c r="K249" s="423"/>
      <c r="L249" s="212"/>
      <c r="M249" s="237"/>
    </row>
    <row r="250" spans="1:13" s="107" customFormat="1" ht="11.25" customHeight="1">
      <c r="A250" s="148"/>
      <c r="B250" s="344" t="s">
        <v>298</v>
      </c>
      <c r="C250" s="40" t="s">
        <v>304</v>
      </c>
      <c r="D250" s="40" t="s">
        <v>1821</v>
      </c>
      <c r="E250" s="41" t="s">
        <v>455</v>
      </c>
      <c r="F250" s="42" t="s">
        <v>455</v>
      </c>
      <c r="G250" s="11" t="s">
        <v>455</v>
      </c>
      <c r="H250" s="333">
        <v>25</v>
      </c>
      <c r="I250" s="391">
        <v>25</v>
      </c>
      <c r="J250" s="391">
        <f t="shared" si="15"/>
        <v>0</v>
      </c>
      <c r="K250" s="423">
        <f t="shared" si="14"/>
        <v>16.875</v>
      </c>
      <c r="L250" s="212"/>
      <c r="M250" s="237"/>
    </row>
    <row r="251" spans="1:13" s="107" customFormat="1" ht="11.25" customHeight="1">
      <c r="A251" s="148"/>
      <c r="B251" s="344" t="s">
        <v>299</v>
      </c>
      <c r="C251" s="40" t="s">
        <v>303</v>
      </c>
      <c r="D251" s="40" t="s">
        <v>1878</v>
      </c>
      <c r="E251" s="41" t="s">
        <v>455</v>
      </c>
      <c r="F251" s="42" t="s">
        <v>455</v>
      </c>
      <c r="G251" s="11" t="s">
        <v>455</v>
      </c>
      <c r="H251" s="333">
        <v>20</v>
      </c>
      <c r="I251" s="391">
        <v>20</v>
      </c>
      <c r="J251" s="391">
        <f t="shared" si="15"/>
        <v>0</v>
      </c>
      <c r="K251" s="423">
        <f t="shared" si="14"/>
        <v>13.5</v>
      </c>
      <c r="L251" s="212"/>
      <c r="M251" s="237"/>
    </row>
    <row r="252" spans="1:13" s="107" customFormat="1" ht="11.25" customHeight="1">
      <c r="A252" s="148"/>
      <c r="B252" s="344" t="s">
        <v>300</v>
      </c>
      <c r="C252" s="40" t="s">
        <v>305</v>
      </c>
      <c r="D252" s="40" t="s">
        <v>1879</v>
      </c>
      <c r="E252" s="41" t="s">
        <v>455</v>
      </c>
      <c r="F252" s="42" t="s">
        <v>455</v>
      </c>
      <c r="G252" s="11" t="s">
        <v>455</v>
      </c>
      <c r="H252" s="333">
        <v>35</v>
      </c>
      <c r="I252" s="391">
        <v>35</v>
      </c>
      <c r="J252" s="391">
        <f t="shared" si="15"/>
        <v>0</v>
      </c>
      <c r="K252" s="423">
        <f t="shared" si="14"/>
        <v>23.625</v>
      </c>
      <c r="L252" s="212"/>
      <c r="M252" s="237"/>
    </row>
    <row r="253" spans="1:13" s="107" customFormat="1" ht="11.25" customHeight="1">
      <c r="A253" s="148"/>
      <c r="B253" s="344" t="s">
        <v>301</v>
      </c>
      <c r="C253" s="40" t="s">
        <v>308</v>
      </c>
      <c r="D253" s="40" t="s">
        <v>1880</v>
      </c>
      <c r="E253" s="41" t="s">
        <v>455</v>
      </c>
      <c r="F253" s="42" t="s">
        <v>455</v>
      </c>
      <c r="G253" s="11" t="s">
        <v>455</v>
      </c>
      <c r="H253" s="333">
        <v>35</v>
      </c>
      <c r="I253" s="391">
        <v>35</v>
      </c>
      <c r="J253" s="391">
        <f t="shared" si="15"/>
        <v>0</v>
      </c>
      <c r="K253" s="423">
        <f t="shared" si="14"/>
        <v>23.625</v>
      </c>
      <c r="L253" s="212"/>
      <c r="M253" s="237"/>
    </row>
    <row r="254" spans="1:13" s="107" customFormat="1" ht="11.25" customHeight="1" thickBot="1">
      <c r="A254" s="149"/>
      <c r="B254" s="341" t="s">
        <v>302</v>
      </c>
      <c r="C254" s="47" t="s">
        <v>309</v>
      </c>
      <c r="D254" s="47" t="s">
        <v>1881</v>
      </c>
      <c r="E254" s="48" t="s">
        <v>455</v>
      </c>
      <c r="F254" s="49" t="s">
        <v>455</v>
      </c>
      <c r="G254" s="50" t="s">
        <v>455</v>
      </c>
      <c r="H254" s="921">
        <v>35</v>
      </c>
      <c r="I254" s="388">
        <v>35</v>
      </c>
      <c r="J254" s="388">
        <f t="shared" si="15"/>
        <v>0</v>
      </c>
      <c r="K254" s="423">
        <f t="shared" si="14"/>
        <v>23.625</v>
      </c>
      <c r="L254" s="213"/>
      <c r="M254" s="237"/>
    </row>
    <row r="255" spans="1:13" s="107" customFormat="1" ht="15" customHeight="1">
      <c r="A255" s="147"/>
      <c r="B255" s="356" t="s">
        <v>1527</v>
      </c>
      <c r="C255" s="36" t="s">
        <v>1150</v>
      </c>
      <c r="D255" s="36" t="s">
        <v>1820</v>
      </c>
      <c r="E255" s="37">
        <v>720</v>
      </c>
      <c r="F255" s="38">
        <v>1E-3</v>
      </c>
      <c r="G255" s="39">
        <v>110</v>
      </c>
      <c r="H255" s="922">
        <v>1150</v>
      </c>
      <c r="I255" s="402">
        <v>1010</v>
      </c>
      <c r="J255" s="402">
        <f t="shared" si="15"/>
        <v>140</v>
      </c>
      <c r="K255" s="437">
        <f t="shared" si="14"/>
        <v>776.25</v>
      </c>
      <c r="L255" s="212" t="s">
        <v>1572</v>
      </c>
      <c r="M255" s="237"/>
    </row>
    <row r="256" spans="1:13" s="107" customFormat="1" ht="15" customHeight="1">
      <c r="A256" s="148"/>
      <c r="B256" s="357" t="s">
        <v>1524</v>
      </c>
      <c r="C256" s="40" t="s">
        <v>1150</v>
      </c>
      <c r="D256" s="40" t="s">
        <v>1820</v>
      </c>
      <c r="E256" s="41">
        <v>1200</v>
      </c>
      <c r="F256" s="42">
        <v>1E-3</v>
      </c>
      <c r="G256" s="11">
        <v>110</v>
      </c>
      <c r="H256" s="333">
        <v>1230</v>
      </c>
      <c r="I256" s="391">
        <v>1110</v>
      </c>
      <c r="J256" s="391">
        <f t="shared" si="15"/>
        <v>120</v>
      </c>
      <c r="K256" s="427">
        <f t="shared" si="14"/>
        <v>830.25</v>
      </c>
      <c r="L256" s="212"/>
      <c r="M256" s="237"/>
    </row>
    <row r="257" spans="1:13" s="107" customFormat="1" ht="15" customHeight="1">
      <c r="A257" s="148"/>
      <c r="B257" s="357" t="s">
        <v>1525</v>
      </c>
      <c r="C257" s="40" t="s">
        <v>1150</v>
      </c>
      <c r="D257" s="40" t="s">
        <v>1820</v>
      </c>
      <c r="E257" s="41">
        <v>4200</v>
      </c>
      <c r="F257" s="42">
        <v>0.01</v>
      </c>
      <c r="G257" s="11">
        <v>160</v>
      </c>
      <c r="H257" s="333">
        <v>850</v>
      </c>
      <c r="I257" s="391">
        <v>750</v>
      </c>
      <c r="J257" s="391">
        <f t="shared" si="15"/>
        <v>100</v>
      </c>
      <c r="K257" s="427">
        <f t="shared" si="14"/>
        <v>573.75</v>
      </c>
      <c r="L257" s="212"/>
      <c r="M257" s="237"/>
    </row>
    <row r="258" spans="1:13" s="107" customFormat="1" ht="15" customHeight="1" thickBot="1">
      <c r="A258" s="148"/>
      <c r="B258" s="624" t="s">
        <v>1526</v>
      </c>
      <c r="C258" s="625" t="s">
        <v>1150</v>
      </c>
      <c r="D258" s="625" t="s">
        <v>1820</v>
      </c>
      <c r="E258" s="98">
        <v>6200</v>
      </c>
      <c r="F258" s="99">
        <v>0.01</v>
      </c>
      <c r="G258" s="35">
        <v>160</v>
      </c>
      <c r="H258" s="921">
        <v>1150</v>
      </c>
      <c r="I258" s="388">
        <v>1050</v>
      </c>
      <c r="J258" s="388">
        <f t="shared" si="15"/>
        <v>100</v>
      </c>
      <c r="K258" s="423">
        <f t="shared" si="14"/>
        <v>776.25</v>
      </c>
      <c r="L258" s="213" t="s">
        <v>1572</v>
      </c>
      <c r="M258" s="237"/>
    </row>
    <row r="259" spans="1:13" s="107" customFormat="1" ht="11.25" customHeight="1">
      <c r="A259" s="79"/>
      <c r="B259" s="343" t="s">
        <v>1529</v>
      </c>
      <c r="C259" s="36" t="s">
        <v>738</v>
      </c>
      <c r="D259" s="36" t="s">
        <v>1826</v>
      </c>
      <c r="E259" s="37">
        <v>10200</v>
      </c>
      <c r="F259" s="38">
        <v>0.1</v>
      </c>
      <c r="G259" s="39" t="s">
        <v>134</v>
      </c>
      <c r="H259" s="922">
        <v>990</v>
      </c>
      <c r="I259" s="402">
        <v>1780</v>
      </c>
      <c r="J259" s="402">
        <f t="shared" si="15"/>
        <v>-790</v>
      </c>
      <c r="K259" s="426">
        <f t="shared" si="14"/>
        <v>668.25</v>
      </c>
      <c r="L259" s="216" t="s">
        <v>1572</v>
      </c>
      <c r="M259" s="237"/>
    </row>
    <row r="260" spans="1:13" s="107" customFormat="1" ht="11.25" customHeight="1">
      <c r="A260" s="81"/>
      <c r="B260" s="351" t="s">
        <v>1528</v>
      </c>
      <c r="C260" s="120" t="s">
        <v>738</v>
      </c>
      <c r="D260" s="120" t="s">
        <v>1826</v>
      </c>
      <c r="E260" s="119">
        <v>10200</v>
      </c>
      <c r="F260" s="118">
        <v>0.1</v>
      </c>
      <c r="G260" s="123" t="s">
        <v>134</v>
      </c>
      <c r="H260" s="333">
        <v>990</v>
      </c>
      <c r="I260" s="388">
        <v>1930</v>
      </c>
      <c r="J260" s="388">
        <f t="shared" si="15"/>
        <v>-940</v>
      </c>
      <c r="K260" s="423">
        <f t="shared" si="14"/>
        <v>668.25</v>
      </c>
      <c r="L260" s="211" t="s">
        <v>1572</v>
      </c>
      <c r="M260" s="237"/>
    </row>
    <row r="261" spans="1:13" s="107" customFormat="1" ht="3.95" customHeight="1">
      <c r="A261" s="81"/>
      <c r="B261" s="344"/>
      <c r="C261" s="40"/>
      <c r="D261" s="40"/>
      <c r="E261" s="41"/>
      <c r="F261" s="42"/>
      <c r="G261" s="11"/>
      <c r="H261" s="333" t="s">
        <v>1195</v>
      </c>
      <c r="I261" s="388"/>
      <c r="J261" s="388"/>
      <c r="K261" s="423"/>
      <c r="L261" s="211"/>
      <c r="M261" s="237"/>
    </row>
    <row r="262" spans="1:13" s="107" customFormat="1" ht="11.25" customHeight="1">
      <c r="A262" s="81"/>
      <c r="B262" s="344" t="s">
        <v>1081</v>
      </c>
      <c r="C262" s="40" t="s">
        <v>1150</v>
      </c>
      <c r="D262" s="40" t="s">
        <v>1820</v>
      </c>
      <c r="E262" s="41">
        <v>12200</v>
      </c>
      <c r="F262" s="42">
        <v>0.1</v>
      </c>
      <c r="G262" s="11" t="s">
        <v>134</v>
      </c>
      <c r="H262" s="333">
        <v>790</v>
      </c>
      <c r="I262" s="388">
        <v>1440</v>
      </c>
      <c r="J262" s="388">
        <f t="shared" si="15"/>
        <v>-650</v>
      </c>
      <c r="K262" s="423">
        <f t="shared" si="14"/>
        <v>533.25</v>
      </c>
      <c r="L262" s="211" t="s">
        <v>1572</v>
      </c>
      <c r="M262" s="237"/>
    </row>
    <row r="263" spans="1:13" s="107" customFormat="1" ht="3.95" customHeight="1">
      <c r="A263" s="81"/>
      <c r="B263" s="341"/>
      <c r="C263" s="47"/>
      <c r="D263" s="47"/>
      <c r="E263" s="48"/>
      <c r="F263" s="49"/>
      <c r="G263" s="50"/>
      <c r="H263" s="333" t="s">
        <v>1195</v>
      </c>
      <c r="I263" s="388"/>
      <c r="J263" s="388"/>
      <c r="K263" s="423"/>
      <c r="L263" s="221"/>
      <c r="M263" s="237"/>
    </row>
    <row r="264" spans="1:13" s="107" customFormat="1" ht="11.25" customHeight="1">
      <c r="A264" s="81"/>
      <c r="B264" s="341" t="s">
        <v>310</v>
      </c>
      <c r="C264" s="47" t="s">
        <v>211</v>
      </c>
      <c r="D264" s="47" t="s">
        <v>1882</v>
      </c>
      <c r="E264" s="48" t="s">
        <v>455</v>
      </c>
      <c r="F264" s="49" t="s">
        <v>455</v>
      </c>
      <c r="G264" s="50" t="s">
        <v>455</v>
      </c>
      <c r="H264" s="333">
        <v>215</v>
      </c>
      <c r="I264" s="388">
        <v>215</v>
      </c>
      <c r="J264" s="388">
        <f t="shared" si="15"/>
        <v>0</v>
      </c>
      <c r="K264" s="423">
        <f t="shared" si="14"/>
        <v>145.125</v>
      </c>
      <c r="L264" s="212" t="s">
        <v>1572</v>
      </c>
      <c r="M264" s="237"/>
    </row>
    <row r="265" spans="1:13" s="107" customFormat="1" ht="11.25" customHeight="1">
      <c r="A265" s="81"/>
      <c r="B265" s="341" t="s">
        <v>311</v>
      </c>
      <c r="C265" s="47" t="s">
        <v>212</v>
      </c>
      <c r="D265" s="47" t="s">
        <v>1823</v>
      </c>
      <c r="E265" s="48" t="s">
        <v>455</v>
      </c>
      <c r="F265" s="49" t="s">
        <v>455</v>
      </c>
      <c r="G265" s="50" t="s">
        <v>455</v>
      </c>
      <c r="H265" s="333">
        <v>45</v>
      </c>
      <c r="I265" s="388">
        <v>45</v>
      </c>
      <c r="J265" s="388">
        <f t="shared" si="15"/>
        <v>0</v>
      </c>
      <c r="K265" s="423">
        <f t="shared" si="14"/>
        <v>30.375</v>
      </c>
      <c r="L265" s="211" t="s">
        <v>1572</v>
      </c>
      <c r="M265" s="237"/>
    </row>
    <row r="266" spans="1:13" s="107" customFormat="1" ht="11.25" customHeight="1">
      <c r="A266" s="81"/>
      <c r="B266" s="341" t="s">
        <v>312</v>
      </c>
      <c r="C266" s="47" t="s">
        <v>213</v>
      </c>
      <c r="D266" s="47" t="s">
        <v>213</v>
      </c>
      <c r="E266" s="48" t="s">
        <v>455</v>
      </c>
      <c r="F266" s="49" t="s">
        <v>455</v>
      </c>
      <c r="G266" s="50" t="s">
        <v>455</v>
      </c>
      <c r="H266" s="333">
        <v>95</v>
      </c>
      <c r="I266" s="388">
        <v>95</v>
      </c>
      <c r="J266" s="388">
        <f t="shared" si="15"/>
        <v>0</v>
      </c>
      <c r="K266" s="423">
        <f t="shared" si="14"/>
        <v>64.125</v>
      </c>
      <c r="L266" s="211" t="s">
        <v>1572</v>
      </c>
      <c r="M266" s="237"/>
    </row>
    <row r="267" spans="1:13" s="107" customFormat="1" ht="11.25" customHeight="1">
      <c r="A267" s="81"/>
      <c r="B267" s="341" t="s">
        <v>313</v>
      </c>
      <c r="C267" s="47" t="s">
        <v>214</v>
      </c>
      <c r="D267" s="47" t="s">
        <v>214</v>
      </c>
      <c r="E267" s="48" t="s">
        <v>455</v>
      </c>
      <c r="F267" s="49" t="s">
        <v>455</v>
      </c>
      <c r="G267" s="50" t="s">
        <v>455</v>
      </c>
      <c r="H267" s="333">
        <v>75</v>
      </c>
      <c r="I267" s="388">
        <v>75</v>
      </c>
      <c r="J267" s="388">
        <f t="shared" si="15"/>
        <v>0</v>
      </c>
      <c r="K267" s="423">
        <f t="shared" si="14"/>
        <v>50.625</v>
      </c>
      <c r="L267" s="211" t="s">
        <v>1572</v>
      </c>
      <c r="M267" s="237"/>
    </row>
    <row r="268" spans="1:13" s="107" customFormat="1" ht="11.25" customHeight="1">
      <c r="A268" s="81"/>
      <c r="B268" s="341" t="s">
        <v>314</v>
      </c>
      <c r="C268" s="47" t="s">
        <v>215</v>
      </c>
      <c r="D268" s="47" t="s">
        <v>215</v>
      </c>
      <c r="E268" s="48" t="s">
        <v>455</v>
      </c>
      <c r="F268" s="49" t="s">
        <v>455</v>
      </c>
      <c r="G268" s="50" t="s">
        <v>455</v>
      </c>
      <c r="H268" s="333">
        <v>75</v>
      </c>
      <c r="I268" s="388">
        <v>75</v>
      </c>
      <c r="J268" s="388">
        <f t="shared" si="15"/>
        <v>0</v>
      </c>
      <c r="K268" s="423">
        <f t="shared" si="14"/>
        <v>50.625</v>
      </c>
      <c r="L268" s="211" t="s">
        <v>1572</v>
      </c>
      <c r="M268" s="237"/>
    </row>
    <row r="269" spans="1:13" s="107" customFormat="1" ht="11.25" customHeight="1">
      <c r="A269" s="81"/>
      <c r="B269" s="341" t="s">
        <v>315</v>
      </c>
      <c r="C269" s="47" t="s">
        <v>82</v>
      </c>
      <c r="D269" s="47" t="s">
        <v>2032</v>
      </c>
      <c r="E269" s="48" t="s">
        <v>455</v>
      </c>
      <c r="F269" s="49" t="s">
        <v>455</v>
      </c>
      <c r="G269" s="50" t="s">
        <v>455</v>
      </c>
      <c r="H269" s="333">
        <v>392</v>
      </c>
      <c r="I269" s="388">
        <v>392</v>
      </c>
      <c r="J269" s="388">
        <f t="shared" si="15"/>
        <v>0</v>
      </c>
      <c r="K269" s="423">
        <f t="shared" si="14"/>
        <v>264.60000000000002</v>
      </c>
      <c r="L269" s="211" t="s">
        <v>1572</v>
      </c>
      <c r="M269" s="237"/>
    </row>
    <row r="270" spans="1:13" s="107" customFormat="1" ht="11.25" customHeight="1">
      <c r="A270" s="81"/>
      <c r="B270" s="341" t="s">
        <v>316</v>
      </c>
      <c r="C270" s="47" t="s">
        <v>7</v>
      </c>
      <c r="D270" s="47" t="s">
        <v>7</v>
      </c>
      <c r="E270" s="48" t="s">
        <v>455</v>
      </c>
      <c r="F270" s="49" t="s">
        <v>455</v>
      </c>
      <c r="G270" s="50" t="s">
        <v>455</v>
      </c>
      <c r="H270" s="333">
        <v>430</v>
      </c>
      <c r="I270" s="388">
        <v>430</v>
      </c>
      <c r="J270" s="388">
        <f t="shared" si="15"/>
        <v>0</v>
      </c>
      <c r="K270" s="423">
        <f t="shared" si="14"/>
        <v>290.25</v>
      </c>
      <c r="L270" s="211" t="s">
        <v>1572</v>
      </c>
      <c r="M270" s="237"/>
    </row>
    <row r="271" spans="1:13" s="107" customFormat="1" ht="11.25" customHeight="1">
      <c r="A271" s="81"/>
      <c r="B271" s="341" t="s">
        <v>317</v>
      </c>
      <c r="C271" s="47" t="s">
        <v>1868</v>
      </c>
      <c r="D271" s="47" t="s">
        <v>1883</v>
      </c>
      <c r="E271" s="48" t="s">
        <v>455</v>
      </c>
      <c r="F271" s="49" t="s">
        <v>455</v>
      </c>
      <c r="G271" s="50" t="s">
        <v>455</v>
      </c>
      <c r="H271" s="333">
        <v>230</v>
      </c>
      <c r="I271" s="388">
        <v>230</v>
      </c>
      <c r="J271" s="388">
        <f t="shared" si="15"/>
        <v>0</v>
      </c>
      <c r="K271" s="423">
        <f t="shared" si="14"/>
        <v>155.25</v>
      </c>
      <c r="L271" s="211" t="s">
        <v>1572</v>
      </c>
      <c r="M271" s="237"/>
    </row>
    <row r="272" spans="1:13" s="107" customFormat="1" ht="11.25" customHeight="1">
      <c r="A272" s="81"/>
      <c r="B272" s="341" t="s">
        <v>318</v>
      </c>
      <c r="C272" s="47" t="s">
        <v>8</v>
      </c>
      <c r="D272" s="47" t="s">
        <v>1884</v>
      </c>
      <c r="E272" s="48" t="s">
        <v>455</v>
      </c>
      <c r="F272" s="49" t="s">
        <v>455</v>
      </c>
      <c r="G272" s="50" t="s">
        <v>455</v>
      </c>
      <c r="H272" s="333">
        <v>230</v>
      </c>
      <c r="I272" s="388">
        <v>230</v>
      </c>
      <c r="J272" s="388">
        <f t="shared" si="15"/>
        <v>0</v>
      </c>
      <c r="K272" s="423">
        <f t="shared" si="14"/>
        <v>155.25</v>
      </c>
      <c r="L272" s="211" t="s">
        <v>1572</v>
      </c>
      <c r="M272" s="237"/>
    </row>
    <row r="273" spans="1:13" s="107" customFormat="1" ht="11.25" customHeight="1">
      <c r="A273" s="81"/>
      <c r="B273" s="341" t="s">
        <v>319</v>
      </c>
      <c r="C273" s="47" t="s">
        <v>9</v>
      </c>
      <c r="D273" s="47" t="s">
        <v>1885</v>
      </c>
      <c r="E273" s="48" t="s">
        <v>455</v>
      </c>
      <c r="F273" s="49" t="s">
        <v>455</v>
      </c>
      <c r="G273" s="50" t="s">
        <v>455</v>
      </c>
      <c r="H273" s="333">
        <v>370</v>
      </c>
      <c r="I273" s="388">
        <v>370</v>
      </c>
      <c r="J273" s="388">
        <f t="shared" si="15"/>
        <v>0</v>
      </c>
      <c r="K273" s="423">
        <f t="shared" si="14"/>
        <v>249.75</v>
      </c>
      <c r="L273" s="211" t="s">
        <v>1572</v>
      </c>
      <c r="M273" s="237"/>
    </row>
    <row r="274" spans="1:13" s="107" customFormat="1" ht="11.25" customHeight="1">
      <c r="A274" s="81"/>
      <c r="B274" s="341" t="s">
        <v>320</v>
      </c>
      <c r="C274" s="47" t="s">
        <v>10</v>
      </c>
      <c r="D274" s="47" t="s">
        <v>2033</v>
      </c>
      <c r="E274" s="48" t="s">
        <v>455</v>
      </c>
      <c r="F274" s="49" t="s">
        <v>455</v>
      </c>
      <c r="G274" s="50" t="s">
        <v>455</v>
      </c>
      <c r="H274" s="333">
        <v>530</v>
      </c>
      <c r="I274" s="388">
        <v>530</v>
      </c>
      <c r="J274" s="388">
        <f t="shared" si="15"/>
        <v>0</v>
      </c>
      <c r="K274" s="423">
        <f t="shared" si="14"/>
        <v>357.75</v>
      </c>
      <c r="L274" s="211" t="s">
        <v>1572</v>
      </c>
      <c r="M274" s="237"/>
    </row>
    <row r="275" spans="1:13" s="107" customFormat="1" ht="11.25" customHeight="1">
      <c r="A275" s="81"/>
      <c r="B275" s="341" t="s">
        <v>202</v>
      </c>
      <c r="C275" s="47" t="s">
        <v>91</v>
      </c>
      <c r="D275" s="47" t="s">
        <v>2034</v>
      </c>
      <c r="E275" s="48" t="s">
        <v>455</v>
      </c>
      <c r="F275" s="49" t="s">
        <v>455</v>
      </c>
      <c r="G275" s="50" t="s">
        <v>455</v>
      </c>
      <c r="H275" s="333">
        <v>530</v>
      </c>
      <c r="I275" s="388">
        <v>530</v>
      </c>
      <c r="J275" s="388">
        <f t="shared" si="15"/>
        <v>0</v>
      </c>
      <c r="K275" s="423">
        <f t="shared" si="14"/>
        <v>357.75</v>
      </c>
      <c r="L275" s="211" t="s">
        <v>1572</v>
      </c>
      <c r="M275" s="237"/>
    </row>
    <row r="276" spans="1:13" s="107" customFormat="1">
      <c r="A276" s="81"/>
      <c r="B276" s="341" t="s">
        <v>987</v>
      </c>
      <c r="C276" s="47" t="s">
        <v>1007</v>
      </c>
      <c r="D276" s="47" t="s">
        <v>2035</v>
      </c>
      <c r="E276" s="48" t="s">
        <v>455</v>
      </c>
      <c r="F276" s="49" t="s">
        <v>455</v>
      </c>
      <c r="G276" s="50" t="s">
        <v>455</v>
      </c>
      <c r="H276" s="333">
        <v>1210</v>
      </c>
      <c r="I276" s="388">
        <v>1210</v>
      </c>
      <c r="J276" s="388">
        <f t="shared" si="15"/>
        <v>0</v>
      </c>
      <c r="K276" s="423">
        <f t="shared" si="14"/>
        <v>816.75</v>
      </c>
      <c r="L276" s="211" t="s">
        <v>1572</v>
      </c>
      <c r="M276" s="237"/>
    </row>
    <row r="277" spans="1:13" s="107" customFormat="1">
      <c r="A277" s="81"/>
      <c r="B277" s="341" t="s">
        <v>203</v>
      </c>
      <c r="C277" s="47" t="s">
        <v>92</v>
      </c>
      <c r="D277" s="47" t="s">
        <v>2036</v>
      </c>
      <c r="E277" s="48" t="s">
        <v>455</v>
      </c>
      <c r="F277" s="49" t="s">
        <v>455</v>
      </c>
      <c r="G277" s="50" t="s">
        <v>455</v>
      </c>
      <c r="H277" s="333">
        <v>930</v>
      </c>
      <c r="I277" s="388">
        <v>930</v>
      </c>
      <c r="J277" s="388">
        <f t="shared" si="15"/>
        <v>0</v>
      </c>
      <c r="K277" s="423">
        <f t="shared" si="14"/>
        <v>627.75</v>
      </c>
      <c r="L277" s="211" t="s">
        <v>1572</v>
      </c>
      <c r="M277" s="237"/>
    </row>
    <row r="278" spans="1:13" s="107" customFormat="1">
      <c r="A278" s="81"/>
      <c r="B278" s="341" t="s">
        <v>204</v>
      </c>
      <c r="C278" s="47" t="s">
        <v>232</v>
      </c>
      <c r="D278" s="47" t="s">
        <v>2037</v>
      </c>
      <c r="E278" s="48" t="s">
        <v>455</v>
      </c>
      <c r="F278" s="49" t="s">
        <v>455</v>
      </c>
      <c r="G278" s="50" t="s">
        <v>455</v>
      </c>
      <c r="H278" s="333">
        <v>195</v>
      </c>
      <c r="I278" s="388">
        <v>195</v>
      </c>
      <c r="J278" s="388">
        <f t="shared" si="15"/>
        <v>0</v>
      </c>
      <c r="K278" s="423">
        <f t="shared" ref="K278:K284" si="16">(H278)-(H278)/100*($E$3)</f>
        <v>131.625</v>
      </c>
      <c r="L278" s="211" t="s">
        <v>1572</v>
      </c>
      <c r="M278" s="237"/>
    </row>
    <row r="279" spans="1:13" s="107" customFormat="1">
      <c r="A279" s="81"/>
      <c r="B279" s="341" t="s">
        <v>205</v>
      </c>
      <c r="C279" s="47" t="s">
        <v>1869</v>
      </c>
      <c r="D279" s="47" t="s">
        <v>2038</v>
      </c>
      <c r="E279" s="48" t="s">
        <v>455</v>
      </c>
      <c r="F279" s="49" t="s">
        <v>455</v>
      </c>
      <c r="G279" s="50" t="s">
        <v>455</v>
      </c>
      <c r="H279" s="333">
        <v>360</v>
      </c>
      <c r="I279" s="388">
        <v>360</v>
      </c>
      <c r="J279" s="388">
        <f t="shared" si="15"/>
        <v>0</v>
      </c>
      <c r="K279" s="423">
        <f t="shared" si="16"/>
        <v>243</v>
      </c>
      <c r="L279" s="211" t="s">
        <v>1572</v>
      </c>
      <c r="M279" s="237"/>
    </row>
    <row r="280" spans="1:13" s="107" customFormat="1">
      <c r="A280" s="81"/>
      <c r="B280" s="341" t="s">
        <v>206</v>
      </c>
      <c r="C280" s="47" t="s">
        <v>336</v>
      </c>
      <c r="D280" s="47" t="s">
        <v>336</v>
      </c>
      <c r="E280" s="48" t="s">
        <v>455</v>
      </c>
      <c r="F280" s="49" t="s">
        <v>455</v>
      </c>
      <c r="G280" s="50" t="s">
        <v>455</v>
      </c>
      <c r="H280" s="333">
        <v>295</v>
      </c>
      <c r="I280" s="388">
        <v>295</v>
      </c>
      <c r="J280" s="388">
        <f t="shared" si="15"/>
        <v>0</v>
      </c>
      <c r="K280" s="423">
        <f t="shared" si="16"/>
        <v>199.125</v>
      </c>
      <c r="L280" s="211" t="s">
        <v>1572</v>
      </c>
      <c r="M280" s="237"/>
    </row>
    <row r="281" spans="1:13" s="107" customFormat="1">
      <c r="A281" s="81"/>
      <c r="B281" s="341" t="s">
        <v>207</v>
      </c>
      <c r="C281" s="47" t="s">
        <v>337</v>
      </c>
      <c r="D281" s="47" t="s">
        <v>1895</v>
      </c>
      <c r="E281" s="48" t="s">
        <v>455</v>
      </c>
      <c r="F281" s="49" t="s">
        <v>455</v>
      </c>
      <c r="G281" s="50" t="s">
        <v>455</v>
      </c>
      <c r="H281" s="333">
        <v>46</v>
      </c>
      <c r="I281" s="388">
        <v>46</v>
      </c>
      <c r="J281" s="388">
        <f t="shared" ref="J281:J284" si="17">IF(I281="-","-",H281-I281)</f>
        <v>0</v>
      </c>
      <c r="K281" s="423">
        <f t="shared" si="16"/>
        <v>31.049999999999997</v>
      </c>
      <c r="L281" s="211" t="s">
        <v>1572</v>
      </c>
      <c r="M281" s="237"/>
    </row>
    <row r="282" spans="1:13" s="107" customFormat="1">
      <c r="A282" s="81"/>
      <c r="B282" s="341" t="s">
        <v>208</v>
      </c>
      <c r="C282" s="47" t="s">
        <v>338</v>
      </c>
      <c r="D282" s="47" t="s">
        <v>2004</v>
      </c>
      <c r="E282" s="48" t="s">
        <v>455</v>
      </c>
      <c r="F282" s="49" t="s">
        <v>455</v>
      </c>
      <c r="G282" s="50" t="s">
        <v>455</v>
      </c>
      <c r="H282" s="333">
        <v>130</v>
      </c>
      <c r="I282" s="388">
        <v>130</v>
      </c>
      <c r="J282" s="388">
        <f t="shared" si="17"/>
        <v>0</v>
      </c>
      <c r="K282" s="423">
        <f t="shared" si="16"/>
        <v>87.75</v>
      </c>
      <c r="L282" s="211" t="s">
        <v>1572</v>
      </c>
      <c r="M282" s="237"/>
    </row>
    <row r="283" spans="1:13" s="107" customFormat="1">
      <c r="A283" s="81"/>
      <c r="B283" s="341" t="s">
        <v>209</v>
      </c>
      <c r="C283" s="47" t="s">
        <v>339</v>
      </c>
      <c r="D283" s="47" t="s">
        <v>1853</v>
      </c>
      <c r="E283" s="48" t="s">
        <v>455</v>
      </c>
      <c r="F283" s="49" t="s">
        <v>455</v>
      </c>
      <c r="G283" s="50" t="s">
        <v>455</v>
      </c>
      <c r="H283" s="333">
        <v>25</v>
      </c>
      <c r="I283" s="388">
        <v>25</v>
      </c>
      <c r="J283" s="388">
        <f t="shared" si="17"/>
        <v>0</v>
      </c>
      <c r="K283" s="423">
        <f t="shared" si="16"/>
        <v>16.875</v>
      </c>
      <c r="L283" s="211" t="s">
        <v>1572</v>
      </c>
      <c r="M283" s="237"/>
    </row>
    <row r="284" spans="1:13" s="107" customFormat="1" ht="12" thickBot="1">
      <c r="A284" s="80"/>
      <c r="B284" s="342" t="s">
        <v>210</v>
      </c>
      <c r="C284" s="43" t="s">
        <v>340</v>
      </c>
      <c r="D284" s="43" t="s">
        <v>340</v>
      </c>
      <c r="E284" s="44" t="s">
        <v>455</v>
      </c>
      <c r="F284" s="45" t="s">
        <v>455</v>
      </c>
      <c r="G284" s="46" t="s">
        <v>455</v>
      </c>
      <c r="H284" s="921">
        <v>330</v>
      </c>
      <c r="I284" s="392">
        <v>330</v>
      </c>
      <c r="J284" s="392">
        <f t="shared" si="17"/>
        <v>0</v>
      </c>
      <c r="K284" s="428">
        <f t="shared" si="16"/>
        <v>222.75</v>
      </c>
      <c r="L284" s="214" t="s">
        <v>1572</v>
      </c>
      <c r="M284" s="237"/>
    </row>
    <row r="285" spans="1:13" s="109" customFormat="1" ht="11.25" customHeight="1" thickBot="1">
      <c r="A285" s="93"/>
      <c r="B285" s="164"/>
      <c r="C285" s="164"/>
      <c r="D285" s="164"/>
      <c r="E285" s="164"/>
      <c r="F285" s="164"/>
      <c r="G285" s="164"/>
      <c r="H285" s="930" t="s">
        <v>1195</v>
      </c>
      <c r="I285" s="931" t="s">
        <v>1195</v>
      </c>
      <c r="J285" s="403"/>
      <c r="K285" s="165"/>
      <c r="L285" s="179"/>
      <c r="M285" s="234"/>
    </row>
    <row r="286" spans="1:13" s="109" customFormat="1" ht="13.5" thickBot="1">
      <c r="A286" s="12"/>
      <c r="B286" s="329" t="s">
        <v>441</v>
      </c>
      <c r="C286" s="327"/>
      <c r="D286" s="154"/>
      <c r="E286" s="154"/>
      <c r="F286" s="154"/>
      <c r="G286" s="154"/>
      <c r="H286" s="1019"/>
      <c r="I286" s="404"/>
      <c r="J286" s="404"/>
      <c r="K286" s="329"/>
      <c r="L286" s="215"/>
      <c r="M286" s="234"/>
    </row>
    <row r="287" spans="1:13" ht="12" customHeight="1">
      <c r="A287" s="79"/>
      <c r="B287" s="339" t="s">
        <v>925</v>
      </c>
      <c r="C287" s="280" t="s">
        <v>1156</v>
      </c>
      <c r="D287" s="280" t="s">
        <v>1897</v>
      </c>
      <c r="E287" s="281">
        <v>60</v>
      </c>
      <c r="F287" s="282">
        <v>0.01</v>
      </c>
      <c r="G287" s="283" t="s">
        <v>555</v>
      </c>
      <c r="H287" s="961">
        <v>79</v>
      </c>
      <c r="I287" s="393">
        <v>69</v>
      </c>
      <c r="J287" s="393">
        <f t="shared" ref="J287:J297" si="18">IF(I287="-","-",H287-I287)</f>
        <v>10</v>
      </c>
      <c r="K287" s="430">
        <f t="shared" ref="K287:K297" si="19">(H287)-(H287)/100*($E$4)</f>
        <v>47.4</v>
      </c>
      <c r="L287" s="286"/>
    </row>
    <row r="288" spans="1:13" ht="12" customHeight="1">
      <c r="A288" s="81"/>
      <c r="B288" s="340" t="s">
        <v>916</v>
      </c>
      <c r="C288" s="268" t="s">
        <v>1156</v>
      </c>
      <c r="D288" s="268" t="s">
        <v>1897</v>
      </c>
      <c r="E288" s="269">
        <v>150</v>
      </c>
      <c r="F288" s="270">
        <v>0.1</v>
      </c>
      <c r="G288" s="271" t="s">
        <v>555</v>
      </c>
      <c r="H288" s="960">
        <v>50</v>
      </c>
      <c r="I288" s="394">
        <v>45</v>
      </c>
      <c r="J288" s="394">
        <f t="shared" si="18"/>
        <v>5</v>
      </c>
      <c r="K288" s="431">
        <f t="shared" si="19"/>
        <v>30</v>
      </c>
      <c r="L288" s="286"/>
    </row>
    <row r="289" spans="1:13" ht="12" customHeight="1">
      <c r="A289" s="81"/>
      <c r="B289" s="340" t="s">
        <v>922</v>
      </c>
      <c r="C289" s="268" t="s">
        <v>1156</v>
      </c>
      <c r="D289" s="268" t="s">
        <v>1897</v>
      </c>
      <c r="E289" s="269">
        <v>320</v>
      </c>
      <c r="F289" s="270">
        <v>0.1</v>
      </c>
      <c r="G289" s="271" t="s">
        <v>555</v>
      </c>
      <c r="H289" s="960">
        <v>50</v>
      </c>
      <c r="I289" s="394">
        <v>48</v>
      </c>
      <c r="J289" s="394">
        <f t="shared" si="18"/>
        <v>2</v>
      </c>
      <c r="K289" s="431">
        <f t="shared" si="19"/>
        <v>30</v>
      </c>
      <c r="L289" s="272"/>
    </row>
    <row r="290" spans="1:13" ht="12" customHeight="1">
      <c r="A290" s="113"/>
      <c r="B290" s="340" t="s">
        <v>921</v>
      </c>
      <c r="C290" s="307" t="s">
        <v>1156</v>
      </c>
      <c r="D290" s="307" t="s">
        <v>1897</v>
      </c>
      <c r="E290" s="269">
        <v>1000</v>
      </c>
      <c r="F290" s="270">
        <v>1</v>
      </c>
      <c r="G290" s="271" t="s">
        <v>555</v>
      </c>
      <c r="H290" s="960">
        <v>50</v>
      </c>
      <c r="I290" s="394">
        <v>45</v>
      </c>
      <c r="J290" s="394">
        <f t="shared" si="18"/>
        <v>5</v>
      </c>
      <c r="K290" s="430">
        <f t="shared" si="19"/>
        <v>30</v>
      </c>
      <c r="L290" s="272"/>
    </row>
    <row r="291" spans="1:13" ht="12" customHeight="1" thickBot="1">
      <c r="A291" s="81"/>
      <c r="B291" s="340" t="s">
        <v>923</v>
      </c>
      <c r="C291" s="268" t="s">
        <v>1575</v>
      </c>
      <c r="D291" s="268" t="s">
        <v>1575</v>
      </c>
      <c r="E291" s="308" t="s">
        <v>917</v>
      </c>
      <c r="F291" s="309" t="s">
        <v>920</v>
      </c>
      <c r="G291" s="271" t="s">
        <v>555</v>
      </c>
      <c r="H291" s="962">
        <v>85</v>
      </c>
      <c r="I291" s="394">
        <v>85</v>
      </c>
      <c r="J291" s="394">
        <f t="shared" si="18"/>
        <v>0</v>
      </c>
      <c r="K291" s="431">
        <f t="shared" si="19"/>
        <v>51</v>
      </c>
      <c r="L291" s="272" t="s">
        <v>1572</v>
      </c>
    </row>
    <row r="292" spans="1:13" ht="63.75" customHeight="1" thickBot="1">
      <c r="A292" s="92"/>
      <c r="B292" s="348" t="s">
        <v>924</v>
      </c>
      <c r="C292" s="310" t="s">
        <v>1574</v>
      </c>
      <c r="D292" s="310" t="s">
        <v>1898</v>
      </c>
      <c r="E292" s="311" t="s">
        <v>918</v>
      </c>
      <c r="F292" s="312" t="s">
        <v>919</v>
      </c>
      <c r="G292" s="313" t="s">
        <v>555</v>
      </c>
      <c r="H292" s="964">
        <v>90</v>
      </c>
      <c r="I292" s="396">
        <v>80</v>
      </c>
      <c r="J292" s="396">
        <f t="shared" si="18"/>
        <v>10</v>
      </c>
      <c r="K292" s="440">
        <f t="shared" si="19"/>
        <v>54</v>
      </c>
      <c r="L292" s="314"/>
    </row>
    <row r="293" spans="1:13" ht="69.95" customHeight="1" thickBot="1">
      <c r="A293" s="92"/>
      <c r="B293" s="348" t="s">
        <v>24</v>
      </c>
      <c r="C293" s="310" t="s">
        <v>1574</v>
      </c>
      <c r="D293" s="310" t="s">
        <v>1898</v>
      </c>
      <c r="E293" s="311" t="s">
        <v>25</v>
      </c>
      <c r="F293" s="315" t="s">
        <v>26</v>
      </c>
      <c r="G293" s="313" t="s">
        <v>27</v>
      </c>
      <c r="H293" s="964">
        <v>70</v>
      </c>
      <c r="I293" s="396">
        <v>70</v>
      </c>
      <c r="J293" s="396">
        <f t="shared" si="18"/>
        <v>0</v>
      </c>
      <c r="K293" s="440">
        <f t="shared" si="19"/>
        <v>42</v>
      </c>
      <c r="L293" s="314"/>
    </row>
    <row r="294" spans="1:13" ht="69.95" customHeight="1" thickBot="1">
      <c r="A294" s="92"/>
      <c r="B294" s="348" t="s">
        <v>810</v>
      </c>
      <c r="C294" s="310" t="s">
        <v>1156</v>
      </c>
      <c r="D294" s="310" t="s">
        <v>1897</v>
      </c>
      <c r="E294" s="311">
        <v>200</v>
      </c>
      <c r="F294" s="315">
        <v>0.1</v>
      </c>
      <c r="G294" s="313">
        <v>80</v>
      </c>
      <c r="H294" s="965">
        <v>52</v>
      </c>
      <c r="I294" s="396">
        <v>47</v>
      </c>
      <c r="J294" s="396">
        <f t="shared" si="18"/>
        <v>5</v>
      </c>
      <c r="K294" s="440">
        <f t="shared" si="19"/>
        <v>31.2</v>
      </c>
      <c r="L294" s="314"/>
    </row>
    <row r="295" spans="1:13" ht="57" customHeight="1" thickBot="1">
      <c r="A295" s="92"/>
      <c r="B295" s="358" t="s">
        <v>1113</v>
      </c>
      <c r="C295" s="316" t="s">
        <v>1156</v>
      </c>
      <c r="D295" s="316" t="s">
        <v>1897</v>
      </c>
      <c r="E295" s="317">
        <v>200</v>
      </c>
      <c r="F295" s="318">
        <v>0.1</v>
      </c>
      <c r="G295" s="319">
        <v>80</v>
      </c>
      <c r="H295" s="966">
        <v>32</v>
      </c>
      <c r="I295" s="396">
        <v>32</v>
      </c>
      <c r="J295" s="396">
        <f t="shared" si="18"/>
        <v>0</v>
      </c>
      <c r="K295" s="440">
        <f t="shared" si="19"/>
        <v>19.2</v>
      </c>
      <c r="L295" s="314" t="s">
        <v>1572</v>
      </c>
    </row>
    <row r="296" spans="1:13" ht="66" customHeight="1" thickBot="1">
      <c r="A296" s="92"/>
      <c r="B296" s="358" t="s">
        <v>1114</v>
      </c>
      <c r="C296" s="316" t="s">
        <v>1156</v>
      </c>
      <c r="D296" s="316" t="s">
        <v>1897</v>
      </c>
      <c r="E296" s="317">
        <v>200</v>
      </c>
      <c r="F296" s="318">
        <v>0.1</v>
      </c>
      <c r="G296" s="319" t="s">
        <v>137</v>
      </c>
      <c r="H296" s="964">
        <v>45</v>
      </c>
      <c r="I296" s="396">
        <v>40</v>
      </c>
      <c r="J296" s="396">
        <f t="shared" si="18"/>
        <v>5</v>
      </c>
      <c r="K296" s="440">
        <f t="shared" si="19"/>
        <v>27</v>
      </c>
      <c r="L296" s="314"/>
    </row>
    <row r="297" spans="1:13" ht="54" customHeight="1" thickBot="1">
      <c r="A297" s="92"/>
      <c r="B297" s="348" t="s">
        <v>1110</v>
      </c>
      <c r="C297" s="310" t="s">
        <v>1156</v>
      </c>
      <c r="D297" s="310" t="s">
        <v>1897</v>
      </c>
      <c r="E297" s="311">
        <v>150</v>
      </c>
      <c r="F297" s="315">
        <v>0.1</v>
      </c>
      <c r="G297" s="313" t="s">
        <v>138</v>
      </c>
      <c r="H297" s="964">
        <v>38</v>
      </c>
      <c r="I297" s="396">
        <v>35</v>
      </c>
      <c r="J297" s="396">
        <f t="shared" si="18"/>
        <v>3</v>
      </c>
      <c r="K297" s="440">
        <f t="shared" si="19"/>
        <v>22.8</v>
      </c>
      <c r="L297" s="314"/>
    </row>
    <row r="298" spans="1:13" s="107" customFormat="1" ht="12" thickBot="1">
      <c r="A298" s="64"/>
      <c r="B298" s="359"/>
      <c r="C298" s="65"/>
      <c r="D298" s="65"/>
      <c r="E298" s="66"/>
      <c r="F298" s="67"/>
      <c r="G298" s="68"/>
      <c r="H298" s="925" t="s">
        <v>1195</v>
      </c>
      <c r="I298" s="405" t="s">
        <v>1195</v>
      </c>
      <c r="J298" s="405"/>
      <c r="K298" s="334"/>
      <c r="L298" s="204"/>
      <c r="M298" s="237"/>
    </row>
    <row r="299" spans="1:13" s="106" customFormat="1" ht="13.5" thickBot="1">
      <c r="A299" s="12"/>
      <c r="B299" s="155" t="s">
        <v>995</v>
      </c>
      <c r="C299" s="155"/>
      <c r="D299" s="155"/>
      <c r="E299" s="155"/>
      <c r="F299" s="155"/>
      <c r="G299" s="155"/>
      <c r="H299" s="1019"/>
      <c r="I299" s="404"/>
      <c r="J299" s="404"/>
      <c r="K299" s="155"/>
      <c r="L299" s="217"/>
      <c r="M299" s="236"/>
    </row>
    <row r="300" spans="1:13" s="107" customFormat="1" ht="12.75">
      <c r="A300" s="150"/>
      <c r="B300" s="341" t="s">
        <v>1025</v>
      </c>
      <c r="C300" s="47" t="s">
        <v>1151</v>
      </c>
      <c r="D300" s="47" t="s">
        <v>1900</v>
      </c>
      <c r="E300" s="48">
        <v>83</v>
      </c>
      <c r="F300" s="49">
        <v>1E-4</v>
      </c>
      <c r="G300" s="11">
        <v>80</v>
      </c>
      <c r="H300" s="333">
        <v>890</v>
      </c>
      <c r="I300" s="391">
        <v>830</v>
      </c>
      <c r="J300" s="388">
        <f>IF(I300="-","-",H300-I300)</f>
        <v>60</v>
      </c>
      <c r="K300" s="441">
        <f>(H300)-(H300)/100*($E$3)</f>
        <v>600.75</v>
      </c>
      <c r="L300" s="212" t="s">
        <v>1572</v>
      </c>
      <c r="M300" s="237"/>
    </row>
    <row r="301" spans="1:13" s="107" customFormat="1" ht="12.75">
      <c r="A301" s="150"/>
      <c r="B301" s="344" t="s">
        <v>1023</v>
      </c>
      <c r="C301" s="40" t="s">
        <v>1151</v>
      </c>
      <c r="D301" s="40" t="s">
        <v>1900</v>
      </c>
      <c r="E301" s="41">
        <v>120</v>
      </c>
      <c r="F301" s="42">
        <v>1E-4</v>
      </c>
      <c r="G301" s="11">
        <v>80</v>
      </c>
      <c r="H301" s="333">
        <v>880</v>
      </c>
      <c r="I301" s="391">
        <v>880</v>
      </c>
      <c r="J301" s="391">
        <f>IF(I301="-","-",H301-I301)</f>
        <v>0</v>
      </c>
      <c r="K301" s="432">
        <f>(H301)-(H301)/100*($E$3)</f>
        <v>594</v>
      </c>
      <c r="L301" s="212" t="s">
        <v>1572</v>
      </c>
      <c r="M301" s="237"/>
    </row>
    <row r="302" spans="1:13" s="107" customFormat="1" ht="12.75">
      <c r="A302" s="150"/>
      <c r="B302" s="344" t="s">
        <v>1024</v>
      </c>
      <c r="C302" s="40" t="s">
        <v>1151</v>
      </c>
      <c r="D302" s="40" t="s">
        <v>1900</v>
      </c>
      <c r="E302" s="41">
        <v>220</v>
      </c>
      <c r="F302" s="42">
        <v>1E-4</v>
      </c>
      <c r="G302" s="11">
        <v>80</v>
      </c>
      <c r="H302" s="333">
        <v>970</v>
      </c>
      <c r="I302" s="391">
        <v>970</v>
      </c>
      <c r="J302" s="391">
        <f>IF(I302="-","-",H302-I302)</f>
        <v>0</v>
      </c>
      <c r="K302" s="432">
        <f>(H302)-(H302)/100*($E$3)</f>
        <v>654.75</v>
      </c>
      <c r="L302" s="212" t="s">
        <v>1572</v>
      </c>
      <c r="M302" s="237"/>
    </row>
    <row r="303" spans="1:13" s="107" customFormat="1" ht="3.95" customHeight="1">
      <c r="A303" s="150"/>
      <c r="B303" s="344"/>
      <c r="C303" s="40"/>
      <c r="D303" s="40"/>
      <c r="E303" s="41"/>
      <c r="F303" s="42"/>
      <c r="G303" s="11"/>
      <c r="H303" s="333" t="s">
        <v>1195</v>
      </c>
      <c r="I303" s="391"/>
      <c r="J303" s="391"/>
      <c r="K303" s="427"/>
      <c r="L303" s="212"/>
      <c r="M303" s="237"/>
    </row>
    <row r="304" spans="1:13" s="107" customFormat="1" ht="12.75">
      <c r="A304" s="150"/>
      <c r="B304" s="351" t="s">
        <v>1391</v>
      </c>
      <c r="C304" s="120" t="s">
        <v>744</v>
      </c>
      <c r="D304" s="120" t="s">
        <v>1899</v>
      </c>
      <c r="E304" s="119">
        <v>83</v>
      </c>
      <c r="F304" s="118">
        <v>1E-4</v>
      </c>
      <c r="G304" s="123">
        <v>80</v>
      </c>
      <c r="H304" s="923">
        <v>910</v>
      </c>
      <c r="I304" s="399">
        <v>910</v>
      </c>
      <c r="J304" s="399">
        <f t="shared" ref="J304:J363" si="20">IF(I304="-","-",H304-I304)</f>
        <v>0</v>
      </c>
      <c r="K304" s="444">
        <f>(H304)-(H304)/100*($E$3)</f>
        <v>614.25</v>
      </c>
      <c r="L304" s="211" t="s">
        <v>1572</v>
      </c>
      <c r="M304" s="237"/>
    </row>
    <row r="305" spans="1:13" s="107" customFormat="1" ht="12.75">
      <c r="A305" s="150"/>
      <c r="B305" s="351" t="s">
        <v>1388</v>
      </c>
      <c r="C305" s="120" t="s">
        <v>744</v>
      </c>
      <c r="D305" s="120" t="s">
        <v>1899</v>
      </c>
      <c r="E305" s="119">
        <v>120</v>
      </c>
      <c r="F305" s="118">
        <v>1E-4</v>
      </c>
      <c r="G305" s="11">
        <v>80</v>
      </c>
      <c r="H305" s="333">
        <v>970</v>
      </c>
      <c r="I305" s="391">
        <v>970</v>
      </c>
      <c r="J305" s="399">
        <f t="shared" si="20"/>
        <v>0</v>
      </c>
      <c r="K305" s="425">
        <f t="shared" ref="K305:K363" si="21">(H305)-(H305)/100*($E$3)</f>
        <v>654.75</v>
      </c>
      <c r="L305" s="212" t="s">
        <v>1572</v>
      </c>
      <c r="M305" s="237"/>
    </row>
    <row r="306" spans="1:13" s="107" customFormat="1" ht="12.75">
      <c r="A306" s="150"/>
      <c r="B306" s="344" t="s">
        <v>1389</v>
      </c>
      <c r="C306" s="40" t="s">
        <v>744</v>
      </c>
      <c r="D306" s="40" t="s">
        <v>1899</v>
      </c>
      <c r="E306" s="41">
        <v>220</v>
      </c>
      <c r="F306" s="42">
        <v>1E-4</v>
      </c>
      <c r="G306" s="11">
        <v>80</v>
      </c>
      <c r="H306" s="333">
        <v>1070</v>
      </c>
      <c r="I306" s="391">
        <v>1070</v>
      </c>
      <c r="J306" s="391">
        <f t="shared" si="20"/>
        <v>0</v>
      </c>
      <c r="K306" s="427">
        <f t="shared" si="21"/>
        <v>722.25</v>
      </c>
      <c r="L306" s="212" t="s">
        <v>1572</v>
      </c>
      <c r="M306" s="237"/>
    </row>
    <row r="307" spans="1:13" s="107" customFormat="1" ht="12.75">
      <c r="A307" s="150"/>
      <c r="B307" s="344" t="s">
        <v>1390</v>
      </c>
      <c r="C307" s="40" t="s">
        <v>744</v>
      </c>
      <c r="D307" s="40" t="s">
        <v>1899</v>
      </c>
      <c r="E307" s="41">
        <v>320</v>
      </c>
      <c r="F307" s="42">
        <v>1E-4</v>
      </c>
      <c r="G307" s="11">
        <v>80</v>
      </c>
      <c r="H307" s="333">
        <v>1180</v>
      </c>
      <c r="I307" s="391">
        <v>1180</v>
      </c>
      <c r="J307" s="391">
        <f t="shared" si="20"/>
        <v>0</v>
      </c>
      <c r="K307" s="427">
        <f t="shared" si="21"/>
        <v>796.5</v>
      </c>
      <c r="L307" s="212" t="s">
        <v>1572</v>
      </c>
      <c r="M307" s="237"/>
    </row>
    <row r="308" spans="1:13" s="107" customFormat="1" ht="3.95" customHeight="1">
      <c r="A308" s="150"/>
      <c r="B308" s="341"/>
      <c r="C308" s="47"/>
      <c r="D308" s="47"/>
      <c r="E308" s="48"/>
      <c r="F308" s="49"/>
      <c r="G308" s="50"/>
      <c r="H308" s="333" t="s">
        <v>1195</v>
      </c>
      <c r="I308" s="391"/>
      <c r="J308" s="388"/>
      <c r="K308" s="441"/>
      <c r="L308" s="213"/>
      <c r="M308" s="237"/>
    </row>
    <row r="309" spans="1:13" s="107" customFormat="1" ht="12" customHeight="1">
      <c r="A309" s="150"/>
      <c r="B309" s="341" t="s">
        <v>727</v>
      </c>
      <c r="C309" s="47" t="s">
        <v>581</v>
      </c>
      <c r="D309" s="47" t="s">
        <v>1901</v>
      </c>
      <c r="E309" s="48" t="s">
        <v>455</v>
      </c>
      <c r="F309" s="49" t="s">
        <v>455</v>
      </c>
      <c r="G309" s="50" t="s">
        <v>455</v>
      </c>
      <c r="H309" s="333">
        <v>810</v>
      </c>
      <c r="I309" s="391">
        <v>770</v>
      </c>
      <c r="J309" s="388">
        <f t="shared" si="20"/>
        <v>40</v>
      </c>
      <c r="K309" s="441">
        <f t="shared" si="21"/>
        <v>546.75</v>
      </c>
      <c r="L309" s="213"/>
      <c r="M309" s="237"/>
    </row>
    <row r="310" spans="1:13" s="107" customFormat="1" ht="12" customHeight="1" thickBot="1">
      <c r="A310" s="151"/>
      <c r="B310" s="342" t="s">
        <v>580</v>
      </c>
      <c r="C310" s="43" t="s">
        <v>582</v>
      </c>
      <c r="D310" s="43" t="s">
        <v>1896</v>
      </c>
      <c r="E310" s="44" t="s">
        <v>455</v>
      </c>
      <c r="F310" s="45" t="s">
        <v>455</v>
      </c>
      <c r="G310" s="46" t="s">
        <v>455</v>
      </c>
      <c r="H310" s="921">
        <v>80</v>
      </c>
      <c r="I310" s="392">
        <v>80</v>
      </c>
      <c r="J310" s="392">
        <f t="shared" si="20"/>
        <v>0</v>
      </c>
      <c r="K310" s="443">
        <f t="shared" si="21"/>
        <v>54</v>
      </c>
      <c r="L310" s="214"/>
      <c r="M310" s="237"/>
    </row>
    <row r="311" spans="1:13" s="107" customFormat="1" ht="12.75">
      <c r="A311" s="152"/>
      <c r="B311" s="343" t="s">
        <v>2212</v>
      </c>
      <c r="C311" s="36" t="s">
        <v>1151</v>
      </c>
      <c r="D311" s="36" t="s">
        <v>1899</v>
      </c>
      <c r="E311" s="37">
        <v>80</v>
      </c>
      <c r="F311" s="38">
        <v>1E-4</v>
      </c>
      <c r="G311" s="39">
        <v>80</v>
      </c>
      <c r="H311" s="922">
        <v>810</v>
      </c>
      <c r="I311" s="402" t="s">
        <v>455</v>
      </c>
      <c r="J311" s="402" t="s">
        <v>455</v>
      </c>
      <c r="K311" s="459">
        <f t="shared" si="21"/>
        <v>546.75</v>
      </c>
      <c r="L311" s="216" t="s">
        <v>1547</v>
      </c>
      <c r="M311" s="237"/>
    </row>
    <row r="312" spans="1:13" s="107" customFormat="1" ht="12.75">
      <c r="A312" s="150"/>
      <c r="B312" s="344" t="s">
        <v>2226</v>
      </c>
      <c r="C312" s="40" t="s">
        <v>1151</v>
      </c>
      <c r="D312" s="40" t="s">
        <v>1899</v>
      </c>
      <c r="E312" s="41">
        <v>120</v>
      </c>
      <c r="F312" s="42">
        <v>1E-4</v>
      </c>
      <c r="G312" s="11">
        <v>80</v>
      </c>
      <c r="H312" s="333">
        <v>870</v>
      </c>
      <c r="I312" s="391" t="s">
        <v>455</v>
      </c>
      <c r="J312" s="391" t="s">
        <v>455</v>
      </c>
      <c r="K312" s="424">
        <f t="shared" si="21"/>
        <v>587.25</v>
      </c>
      <c r="L312" s="212" t="s">
        <v>1547</v>
      </c>
      <c r="M312" s="237"/>
    </row>
    <row r="313" spans="1:13" s="107" customFormat="1" ht="12.75">
      <c r="A313" s="150"/>
      <c r="B313" s="344" t="s">
        <v>2227</v>
      </c>
      <c r="C313" s="40" t="s">
        <v>1151</v>
      </c>
      <c r="D313" s="40" t="s">
        <v>1899</v>
      </c>
      <c r="E313" s="41">
        <v>220</v>
      </c>
      <c r="F313" s="42">
        <v>1E-4</v>
      </c>
      <c r="G313" s="11">
        <v>80</v>
      </c>
      <c r="H313" s="333">
        <v>940</v>
      </c>
      <c r="I313" s="391" t="s">
        <v>455</v>
      </c>
      <c r="J313" s="391" t="s">
        <v>455</v>
      </c>
      <c r="K313" s="424">
        <f t="shared" si="21"/>
        <v>634.5</v>
      </c>
      <c r="L313" s="212" t="s">
        <v>1547</v>
      </c>
      <c r="M313" s="237"/>
    </row>
    <row r="314" spans="1:13" s="107" customFormat="1" ht="12.75">
      <c r="A314" s="150"/>
      <c r="B314" s="344" t="s">
        <v>2211</v>
      </c>
      <c r="C314" s="40" t="s">
        <v>1151</v>
      </c>
      <c r="D314" s="40" t="s">
        <v>1899</v>
      </c>
      <c r="E314" s="41">
        <v>320</v>
      </c>
      <c r="F314" s="42">
        <v>1E-4</v>
      </c>
      <c r="G314" s="11">
        <v>80</v>
      </c>
      <c r="H314" s="333">
        <v>1080</v>
      </c>
      <c r="I314" s="391" t="s">
        <v>455</v>
      </c>
      <c r="J314" s="391" t="s">
        <v>455</v>
      </c>
      <c r="K314" s="424">
        <f t="shared" si="21"/>
        <v>729</v>
      </c>
      <c r="L314" s="212" t="s">
        <v>1547</v>
      </c>
      <c r="M314" s="237"/>
    </row>
    <row r="315" spans="1:13" s="107" customFormat="1" ht="3.95" customHeight="1">
      <c r="A315" s="150"/>
      <c r="B315" s="344"/>
      <c r="C315" s="40"/>
      <c r="D315" s="40"/>
      <c r="E315" s="41"/>
      <c r="F315" s="42"/>
      <c r="G315" s="11"/>
      <c r="H315" s="333" t="s">
        <v>1195</v>
      </c>
      <c r="I315" s="391"/>
      <c r="J315" s="391"/>
      <c r="K315" s="424"/>
      <c r="L315" s="212"/>
      <c r="M315" s="237"/>
    </row>
    <row r="316" spans="1:13" s="107" customFormat="1" ht="12.75">
      <c r="A316" s="150"/>
      <c r="B316" s="344" t="s">
        <v>2225</v>
      </c>
      <c r="C316" s="40" t="s">
        <v>744</v>
      </c>
      <c r="D316" s="40" t="s">
        <v>1900</v>
      </c>
      <c r="E316" s="41">
        <v>80</v>
      </c>
      <c r="F316" s="42">
        <v>1E-4</v>
      </c>
      <c r="G316" s="11">
        <v>80</v>
      </c>
      <c r="H316" s="333">
        <v>880</v>
      </c>
      <c r="I316" s="391" t="s">
        <v>455</v>
      </c>
      <c r="J316" s="391" t="s">
        <v>455</v>
      </c>
      <c r="K316" s="519">
        <f t="shared" si="21"/>
        <v>594</v>
      </c>
      <c r="L316" s="212" t="s">
        <v>1547</v>
      </c>
      <c r="M316" s="237"/>
    </row>
    <row r="317" spans="1:13" s="107" customFormat="1" ht="12.75">
      <c r="A317" s="150"/>
      <c r="B317" s="344" t="s">
        <v>2216</v>
      </c>
      <c r="C317" s="40" t="s">
        <v>744</v>
      </c>
      <c r="D317" s="40" t="s">
        <v>1900</v>
      </c>
      <c r="E317" s="41">
        <v>120</v>
      </c>
      <c r="F317" s="42">
        <v>1E-4</v>
      </c>
      <c r="G317" s="11">
        <v>80</v>
      </c>
      <c r="H317" s="333">
        <v>920</v>
      </c>
      <c r="I317" s="391" t="s">
        <v>455</v>
      </c>
      <c r="J317" s="391" t="s">
        <v>455</v>
      </c>
      <c r="K317" s="519">
        <f t="shared" si="21"/>
        <v>621</v>
      </c>
      <c r="L317" s="212" t="s">
        <v>1547</v>
      </c>
      <c r="M317" s="237"/>
    </row>
    <row r="318" spans="1:13" s="107" customFormat="1" ht="12.75">
      <c r="A318" s="150"/>
      <c r="B318" s="344" t="s">
        <v>2217</v>
      </c>
      <c r="C318" s="40" t="s">
        <v>744</v>
      </c>
      <c r="D318" s="40" t="s">
        <v>1900</v>
      </c>
      <c r="E318" s="41">
        <v>220</v>
      </c>
      <c r="F318" s="42">
        <v>1E-4</v>
      </c>
      <c r="G318" s="11">
        <v>80</v>
      </c>
      <c r="H318" s="333">
        <v>1030</v>
      </c>
      <c r="I318" s="391" t="s">
        <v>455</v>
      </c>
      <c r="J318" s="391" t="s">
        <v>455</v>
      </c>
      <c r="K318" s="519">
        <f t="shared" si="21"/>
        <v>695.25</v>
      </c>
      <c r="L318" s="212" t="s">
        <v>1547</v>
      </c>
      <c r="M318" s="237"/>
    </row>
    <row r="319" spans="1:13" s="107" customFormat="1" ht="12" customHeight="1" thickBot="1">
      <c r="A319" s="151"/>
      <c r="B319" s="342" t="s">
        <v>2224</v>
      </c>
      <c r="C319" s="43" t="s">
        <v>744</v>
      </c>
      <c r="D319" s="43" t="s">
        <v>1896</v>
      </c>
      <c r="E319" s="44">
        <v>320</v>
      </c>
      <c r="F319" s="45">
        <v>1E-4</v>
      </c>
      <c r="G319" s="46">
        <v>80</v>
      </c>
      <c r="H319" s="921">
        <v>1180</v>
      </c>
      <c r="I319" s="392" t="s">
        <v>455</v>
      </c>
      <c r="J319" s="392" t="s">
        <v>455</v>
      </c>
      <c r="K319" s="454">
        <f t="shared" si="21"/>
        <v>796.5</v>
      </c>
      <c r="L319" s="214" t="s">
        <v>1547</v>
      </c>
      <c r="M319" s="237"/>
    </row>
    <row r="320" spans="1:13" s="107" customFormat="1" ht="11.25" customHeight="1">
      <c r="A320" s="148"/>
      <c r="B320" s="351" t="s">
        <v>1026</v>
      </c>
      <c r="C320" s="120" t="s">
        <v>744</v>
      </c>
      <c r="D320" s="120" t="s">
        <v>1899</v>
      </c>
      <c r="E320" s="119">
        <v>120</v>
      </c>
      <c r="F320" s="118">
        <v>1E-4</v>
      </c>
      <c r="G320" s="11">
        <v>80</v>
      </c>
      <c r="H320" s="922">
        <v>1380</v>
      </c>
      <c r="I320" s="399">
        <v>1340</v>
      </c>
      <c r="J320" s="399">
        <f t="shared" si="20"/>
        <v>40</v>
      </c>
      <c r="K320" s="444">
        <f t="shared" si="21"/>
        <v>931.5</v>
      </c>
      <c r="L320" s="211"/>
      <c r="M320" s="237"/>
    </row>
    <row r="321" spans="1:13" s="107" customFormat="1" ht="11.25" customHeight="1">
      <c r="A321" s="148"/>
      <c r="B321" s="344" t="s">
        <v>1028</v>
      </c>
      <c r="C321" s="40" t="s">
        <v>744</v>
      </c>
      <c r="D321" s="40" t="s">
        <v>1899</v>
      </c>
      <c r="E321" s="41">
        <v>220</v>
      </c>
      <c r="F321" s="42">
        <v>1E-4</v>
      </c>
      <c r="G321" s="11">
        <v>80</v>
      </c>
      <c r="H321" s="333">
        <v>1590</v>
      </c>
      <c r="I321" s="391">
        <v>1570</v>
      </c>
      <c r="J321" s="391">
        <f t="shared" si="20"/>
        <v>20</v>
      </c>
      <c r="K321" s="432">
        <f t="shared" si="21"/>
        <v>1073.25</v>
      </c>
      <c r="L321" s="212"/>
      <c r="M321" s="237"/>
    </row>
    <row r="322" spans="1:13" ht="11.25" customHeight="1">
      <c r="A322" s="148"/>
      <c r="B322" s="344" t="s">
        <v>1030</v>
      </c>
      <c r="C322" s="40" t="s">
        <v>744</v>
      </c>
      <c r="D322" s="40" t="s">
        <v>1899</v>
      </c>
      <c r="E322" s="41">
        <v>320</v>
      </c>
      <c r="F322" s="42">
        <v>1E-4</v>
      </c>
      <c r="G322" s="11">
        <v>80</v>
      </c>
      <c r="H322" s="333">
        <v>1780</v>
      </c>
      <c r="I322" s="391">
        <v>1720</v>
      </c>
      <c r="J322" s="391">
        <f t="shared" si="20"/>
        <v>60</v>
      </c>
      <c r="K322" s="432">
        <f t="shared" si="21"/>
        <v>1201.5</v>
      </c>
      <c r="L322" s="212"/>
    </row>
    <row r="323" spans="1:13" s="107" customFormat="1" ht="11.25" customHeight="1">
      <c r="A323" s="148"/>
      <c r="B323" s="344" t="s">
        <v>81</v>
      </c>
      <c r="C323" s="40" t="s">
        <v>744</v>
      </c>
      <c r="D323" s="40" t="s">
        <v>1899</v>
      </c>
      <c r="E323" s="41">
        <v>101</v>
      </c>
      <c r="F323" s="42">
        <v>1.0000000000000001E-5</v>
      </c>
      <c r="G323" s="11">
        <v>80</v>
      </c>
      <c r="H323" s="333">
        <v>1830</v>
      </c>
      <c r="I323" s="391">
        <v>1810</v>
      </c>
      <c r="J323" s="391">
        <f t="shared" si="20"/>
        <v>20</v>
      </c>
      <c r="K323" s="432">
        <f t="shared" si="21"/>
        <v>1235.25</v>
      </c>
      <c r="L323" s="212"/>
      <c r="M323" s="237"/>
    </row>
    <row r="324" spans="1:13" s="107" customFormat="1" ht="11.25" customHeight="1">
      <c r="A324" s="148"/>
      <c r="B324" s="344" t="s">
        <v>1027</v>
      </c>
      <c r="C324" s="88" t="s">
        <v>744</v>
      </c>
      <c r="D324" s="88" t="s">
        <v>1899</v>
      </c>
      <c r="E324" s="41" t="s">
        <v>199</v>
      </c>
      <c r="F324" s="42" t="s">
        <v>200</v>
      </c>
      <c r="G324" s="11">
        <v>80</v>
      </c>
      <c r="H324" s="333">
        <v>1990</v>
      </c>
      <c r="I324" s="391">
        <v>1980</v>
      </c>
      <c r="J324" s="391">
        <f t="shared" si="20"/>
        <v>10</v>
      </c>
      <c r="K324" s="432">
        <f t="shared" si="21"/>
        <v>1343.25</v>
      </c>
      <c r="L324" s="212"/>
      <c r="M324" s="237"/>
    </row>
    <row r="325" spans="1:13" s="107" customFormat="1" ht="11.25" customHeight="1">
      <c r="A325" s="148"/>
      <c r="B325" s="344" t="s">
        <v>1029</v>
      </c>
      <c r="C325" s="40" t="s">
        <v>744</v>
      </c>
      <c r="D325" s="40" t="s">
        <v>1899</v>
      </c>
      <c r="E325" s="41" t="s">
        <v>201</v>
      </c>
      <c r="F325" s="42" t="s">
        <v>200</v>
      </c>
      <c r="G325" s="11">
        <v>80</v>
      </c>
      <c r="H325" s="333">
        <v>2190</v>
      </c>
      <c r="I325" s="391">
        <v>2160</v>
      </c>
      <c r="J325" s="391">
        <f t="shared" si="20"/>
        <v>30</v>
      </c>
      <c r="K325" s="432">
        <f t="shared" si="21"/>
        <v>1478.25</v>
      </c>
      <c r="L325" s="212"/>
      <c r="M325" s="237"/>
    </row>
    <row r="326" spans="1:13" s="107" customFormat="1" ht="3.95" customHeight="1">
      <c r="A326" s="148"/>
      <c r="B326" s="344"/>
      <c r="C326" s="40"/>
      <c r="D326" s="40"/>
      <c r="E326" s="41"/>
      <c r="F326" s="42"/>
      <c r="G326" s="11"/>
      <c r="H326" s="333" t="s">
        <v>1195</v>
      </c>
      <c r="I326" s="391"/>
      <c r="J326" s="391"/>
      <c r="K326" s="432"/>
      <c r="L326" s="212"/>
      <c r="M326" s="237"/>
    </row>
    <row r="327" spans="1:13" ht="11.25" customHeight="1">
      <c r="A327" s="111"/>
      <c r="B327" s="344" t="s">
        <v>323</v>
      </c>
      <c r="C327" s="40" t="s">
        <v>581</v>
      </c>
      <c r="D327" s="40" t="s">
        <v>1901</v>
      </c>
      <c r="E327" s="41" t="s">
        <v>455</v>
      </c>
      <c r="F327" s="42" t="s">
        <v>455</v>
      </c>
      <c r="G327" s="11" t="s">
        <v>455</v>
      </c>
      <c r="H327" s="333">
        <v>810</v>
      </c>
      <c r="I327" s="391">
        <v>770</v>
      </c>
      <c r="J327" s="391">
        <f t="shared" si="20"/>
        <v>40</v>
      </c>
      <c r="K327" s="432">
        <f t="shared" si="21"/>
        <v>546.75</v>
      </c>
      <c r="L327" s="212"/>
    </row>
    <row r="328" spans="1:13" ht="11.25" customHeight="1">
      <c r="A328" s="111"/>
      <c r="B328" s="344" t="s">
        <v>324</v>
      </c>
      <c r="C328" s="40" t="s">
        <v>326</v>
      </c>
      <c r="D328" s="40" t="s">
        <v>1839</v>
      </c>
      <c r="E328" s="41" t="s">
        <v>455</v>
      </c>
      <c r="F328" s="42" t="s">
        <v>455</v>
      </c>
      <c r="G328" s="11" t="s">
        <v>455</v>
      </c>
      <c r="H328" s="333">
        <v>26</v>
      </c>
      <c r="I328" s="391">
        <v>25</v>
      </c>
      <c r="J328" s="391">
        <f t="shared" si="20"/>
        <v>1</v>
      </c>
      <c r="K328" s="432">
        <f t="shared" si="21"/>
        <v>17.549999999999997</v>
      </c>
      <c r="L328" s="212"/>
    </row>
    <row r="329" spans="1:13" ht="11.25" customHeight="1" thickBot="1">
      <c r="A329" s="112"/>
      <c r="B329" s="342" t="s">
        <v>325</v>
      </c>
      <c r="C329" s="43" t="s">
        <v>327</v>
      </c>
      <c r="D329" s="43" t="s">
        <v>327</v>
      </c>
      <c r="E329" s="44" t="s">
        <v>455</v>
      </c>
      <c r="F329" s="45" t="s">
        <v>455</v>
      </c>
      <c r="G329" s="46" t="s">
        <v>455</v>
      </c>
      <c r="H329" s="921">
        <v>2550</v>
      </c>
      <c r="I329" s="392">
        <v>2550</v>
      </c>
      <c r="J329" s="392">
        <f t="shared" si="20"/>
        <v>0</v>
      </c>
      <c r="K329" s="443">
        <f t="shared" si="21"/>
        <v>1721.25</v>
      </c>
      <c r="L329" s="214"/>
    </row>
    <row r="330" spans="1:13" ht="11.25" customHeight="1">
      <c r="A330" s="152"/>
      <c r="B330" s="343" t="s">
        <v>1398</v>
      </c>
      <c r="C330" s="36" t="s">
        <v>1151</v>
      </c>
      <c r="D330" s="36" t="s">
        <v>1900</v>
      </c>
      <c r="E330" s="37">
        <v>80</v>
      </c>
      <c r="F330" s="38">
        <v>0.1</v>
      </c>
      <c r="G330" s="39">
        <v>91</v>
      </c>
      <c r="H330" s="922">
        <v>830</v>
      </c>
      <c r="I330" s="402">
        <v>780</v>
      </c>
      <c r="J330" s="402">
        <f t="shared" si="20"/>
        <v>50</v>
      </c>
      <c r="K330" s="442">
        <f t="shared" si="21"/>
        <v>560.25</v>
      </c>
      <c r="L330" s="216" t="s">
        <v>1572</v>
      </c>
    </row>
    <row r="331" spans="1:13" ht="11.25" customHeight="1">
      <c r="A331" s="150"/>
      <c r="B331" s="351" t="s">
        <v>1395</v>
      </c>
      <c r="C331" s="120" t="s">
        <v>1151</v>
      </c>
      <c r="D331" s="120" t="s">
        <v>1900</v>
      </c>
      <c r="E331" s="119">
        <v>120</v>
      </c>
      <c r="F331" s="118">
        <v>0.1</v>
      </c>
      <c r="G331" s="123">
        <v>91</v>
      </c>
      <c r="H331" s="333">
        <v>890</v>
      </c>
      <c r="I331" s="391">
        <v>830</v>
      </c>
      <c r="J331" s="399">
        <f t="shared" si="20"/>
        <v>60</v>
      </c>
      <c r="K331" s="444">
        <f t="shared" si="21"/>
        <v>600.75</v>
      </c>
      <c r="L331" s="212" t="s">
        <v>1572</v>
      </c>
    </row>
    <row r="332" spans="1:13" ht="11.25" customHeight="1">
      <c r="A332" s="150"/>
      <c r="B332" s="351" t="s">
        <v>1396</v>
      </c>
      <c r="C332" s="120" t="s">
        <v>1151</v>
      </c>
      <c r="D332" s="120" t="s">
        <v>1900</v>
      </c>
      <c r="E332" s="119">
        <v>220</v>
      </c>
      <c r="F332" s="118">
        <v>0.1</v>
      </c>
      <c r="G332" s="123">
        <v>91</v>
      </c>
      <c r="H332" s="333">
        <v>960</v>
      </c>
      <c r="I332" s="391">
        <v>900</v>
      </c>
      <c r="J332" s="399">
        <f t="shared" si="20"/>
        <v>60</v>
      </c>
      <c r="K332" s="444">
        <f t="shared" si="21"/>
        <v>648</v>
      </c>
      <c r="L332" s="212" t="s">
        <v>1572</v>
      </c>
    </row>
    <row r="333" spans="1:13" ht="11.25" customHeight="1">
      <c r="A333" s="150"/>
      <c r="B333" s="344" t="s">
        <v>1397</v>
      </c>
      <c r="C333" s="40" t="s">
        <v>1151</v>
      </c>
      <c r="D333" s="40" t="s">
        <v>1900</v>
      </c>
      <c r="E333" s="41">
        <v>320</v>
      </c>
      <c r="F333" s="42">
        <v>0.1</v>
      </c>
      <c r="G333" s="11">
        <v>91</v>
      </c>
      <c r="H333" s="333">
        <v>1100</v>
      </c>
      <c r="I333" s="391">
        <v>990</v>
      </c>
      <c r="J333" s="391">
        <f t="shared" si="20"/>
        <v>110</v>
      </c>
      <c r="K333" s="432">
        <f t="shared" si="21"/>
        <v>742.5</v>
      </c>
      <c r="L333" s="212" t="s">
        <v>1572</v>
      </c>
    </row>
    <row r="334" spans="1:13" ht="3.95" customHeight="1">
      <c r="A334" s="150"/>
      <c r="B334" s="344"/>
      <c r="C334" s="40"/>
      <c r="D334" s="40"/>
      <c r="E334" s="41"/>
      <c r="F334" s="42"/>
      <c r="G334" s="11"/>
      <c r="H334" s="333" t="s">
        <v>1195</v>
      </c>
      <c r="I334" s="391"/>
      <c r="J334" s="391"/>
      <c r="K334" s="432"/>
      <c r="L334" s="212"/>
    </row>
    <row r="335" spans="1:13" ht="11.25" customHeight="1">
      <c r="A335" s="150"/>
      <c r="B335" s="344" t="s">
        <v>1392</v>
      </c>
      <c r="C335" s="40" t="s">
        <v>744</v>
      </c>
      <c r="D335" s="40" t="s">
        <v>1899</v>
      </c>
      <c r="E335" s="41">
        <v>120</v>
      </c>
      <c r="F335" s="42">
        <v>0.1</v>
      </c>
      <c r="G335" s="11">
        <v>91</v>
      </c>
      <c r="H335" s="333">
        <v>960</v>
      </c>
      <c r="I335" s="391">
        <v>870</v>
      </c>
      <c r="J335" s="391">
        <f t="shared" si="20"/>
        <v>90</v>
      </c>
      <c r="K335" s="432">
        <f t="shared" si="21"/>
        <v>648</v>
      </c>
      <c r="L335" s="212" t="s">
        <v>1572</v>
      </c>
    </row>
    <row r="336" spans="1:13" ht="11.25" customHeight="1">
      <c r="A336" s="150"/>
      <c r="B336" s="344" t="s">
        <v>1393</v>
      </c>
      <c r="C336" s="40" t="s">
        <v>744</v>
      </c>
      <c r="D336" s="40" t="s">
        <v>1899</v>
      </c>
      <c r="E336" s="41">
        <v>220</v>
      </c>
      <c r="F336" s="42">
        <v>0.1</v>
      </c>
      <c r="G336" s="11">
        <v>91</v>
      </c>
      <c r="H336" s="333">
        <v>1070</v>
      </c>
      <c r="I336" s="391">
        <v>970</v>
      </c>
      <c r="J336" s="391">
        <f t="shared" si="20"/>
        <v>100</v>
      </c>
      <c r="K336" s="432">
        <f t="shared" si="21"/>
        <v>722.25</v>
      </c>
      <c r="L336" s="212" t="s">
        <v>1572</v>
      </c>
    </row>
    <row r="337" spans="1:12" ht="11.25" customHeight="1">
      <c r="A337" s="150"/>
      <c r="B337" s="344" t="s">
        <v>1394</v>
      </c>
      <c r="C337" s="40" t="s">
        <v>744</v>
      </c>
      <c r="D337" s="40" t="s">
        <v>1899</v>
      </c>
      <c r="E337" s="41">
        <v>320</v>
      </c>
      <c r="F337" s="42">
        <v>0.1</v>
      </c>
      <c r="G337" s="11">
        <v>91</v>
      </c>
      <c r="H337" s="333">
        <v>1220</v>
      </c>
      <c r="I337" s="391">
        <v>1080</v>
      </c>
      <c r="J337" s="391">
        <f t="shared" si="20"/>
        <v>140</v>
      </c>
      <c r="K337" s="432">
        <f t="shared" si="21"/>
        <v>823.5</v>
      </c>
      <c r="L337" s="212" t="s">
        <v>1572</v>
      </c>
    </row>
    <row r="338" spans="1:12" ht="3.95" customHeight="1">
      <c r="A338" s="150"/>
      <c r="B338" s="341"/>
      <c r="C338" s="47"/>
      <c r="D338" s="47"/>
      <c r="E338" s="48"/>
      <c r="F338" s="49"/>
      <c r="G338" s="50"/>
      <c r="H338" s="333" t="s">
        <v>1195</v>
      </c>
      <c r="I338" s="388"/>
      <c r="J338" s="388"/>
      <c r="K338" s="441"/>
      <c r="L338" s="212"/>
    </row>
    <row r="339" spans="1:12" ht="11.25" customHeight="1" thickBot="1">
      <c r="A339" s="151"/>
      <c r="B339" s="353" t="s">
        <v>1399</v>
      </c>
      <c r="C339" s="25" t="s">
        <v>1870</v>
      </c>
      <c r="D339" s="25" t="s">
        <v>1889</v>
      </c>
      <c r="E339" s="32" t="s">
        <v>455</v>
      </c>
      <c r="F339" s="33" t="s">
        <v>455</v>
      </c>
      <c r="G339" s="28" t="s">
        <v>455</v>
      </c>
      <c r="H339" s="921">
        <v>75</v>
      </c>
      <c r="I339" s="392">
        <v>65</v>
      </c>
      <c r="J339" s="392">
        <f t="shared" si="20"/>
        <v>10</v>
      </c>
      <c r="K339" s="443">
        <f t="shared" si="21"/>
        <v>50.625</v>
      </c>
      <c r="L339" s="214" t="s">
        <v>1572</v>
      </c>
    </row>
    <row r="340" spans="1:12" ht="18" customHeight="1">
      <c r="A340" s="150"/>
      <c r="B340" s="344" t="s">
        <v>1213</v>
      </c>
      <c r="C340" s="40" t="s">
        <v>1151</v>
      </c>
      <c r="D340" s="40" t="s">
        <v>1900</v>
      </c>
      <c r="E340" s="41">
        <v>120</v>
      </c>
      <c r="F340" s="42">
        <v>1E-4</v>
      </c>
      <c r="G340" s="11" t="s">
        <v>1133</v>
      </c>
      <c r="H340" s="333">
        <v>990</v>
      </c>
      <c r="I340" s="391">
        <v>1190</v>
      </c>
      <c r="J340" s="391">
        <f>IF(I340="-","-",H340-I340)</f>
        <v>-200</v>
      </c>
      <c r="K340" s="432">
        <f>(H340)-(H340)/100*($E$3)</f>
        <v>668.25</v>
      </c>
      <c r="L340" s="212" t="s">
        <v>1572</v>
      </c>
    </row>
    <row r="341" spans="1:12" ht="18" customHeight="1">
      <c r="A341" s="150"/>
      <c r="B341" s="344" t="s">
        <v>1214</v>
      </c>
      <c r="C341" s="40" t="s">
        <v>1151</v>
      </c>
      <c r="D341" s="40" t="s">
        <v>1900</v>
      </c>
      <c r="E341" s="41">
        <v>220</v>
      </c>
      <c r="F341" s="42">
        <v>1E-4</v>
      </c>
      <c r="G341" s="11" t="s">
        <v>1133</v>
      </c>
      <c r="H341" s="333">
        <v>1050</v>
      </c>
      <c r="I341" s="391">
        <v>1240</v>
      </c>
      <c r="J341" s="391">
        <f>IF(I341="-","-",H341-I341)</f>
        <v>-190</v>
      </c>
      <c r="K341" s="432">
        <f>(H341)-(H341)/100*($E$3)</f>
        <v>708.75</v>
      </c>
      <c r="L341" s="212" t="s">
        <v>1572</v>
      </c>
    </row>
    <row r="342" spans="1:12" ht="3.95" customHeight="1" thickBot="1">
      <c r="A342" s="150"/>
      <c r="B342" s="344"/>
      <c r="C342" s="40"/>
      <c r="D342" s="40"/>
      <c r="E342" s="41"/>
      <c r="F342" s="42"/>
      <c r="G342" s="11"/>
      <c r="H342" s="333" t="s">
        <v>1195</v>
      </c>
      <c r="I342" s="391"/>
      <c r="J342" s="391"/>
      <c r="K342" s="432"/>
      <c r="L342" s="212"/>
    </row>
    <row r="343" spans="1:12" ht="18" customHeight="1">
      <c r="A343" s="150"/>
      <c r="B343" s="351" t="s">
        <v>1031</v>
      </c>
      <c r="C343" s="120" t="s">
        <v>744</v>
      </c>
      <c r="D343" s="120" t="s">
        <v>1899</v>
      </c>
      <c r="E343" s="119">
        <v>120</v>
      </c>
      <c r="F343" s="118">
        <v>1E-4</v>
      </c>
      <c r="G343" s="123" t="s">
        <v>1133</v>
      </c>
      <c r="H343" s="922">
        <v>1050</v>
      </c>
      <c r="I343" s="399">
        <v>1270</v>
      </c>
      <c r="J343" s="399">
        <f t="shared" si="20"/>
        <v>-220</v>
      </c>
      <c r="K343" s="444">
        <f t="shared" si="21"/>
        <v>708.75</v>
      </c>
      <c r="L343" s="211" t="s">
        <v>1572</v>
      </c>
    </row>
    <row r="344" spans="1:12" ht="18" customHeight="1">
      <c r="A344" s="150"/>
      <c r="B344" s="344" t="s">
        <v>1032</v>
      </c>
      <c r="C344" s="40" t="s">
        <v>744</v>
      </c>
      <c r="D344" s="40" t="s">
        <v>1899</v>
      </c>
      <c r="E344" s="41">
        <v>220</v>
      </c>
      <c r="F344" s="42">
        <v>1E-4</v>
      </c>
      <c r="G344" s="11" t="s">
        <v>1133</v>
      </c>
      <c r="H344" s="333">
        <v>1110</v>
      </c>
      <c r="I344" s="391">
        <v>1320</v>
      </c>
      <c r="J344" s="391">
        <f t="shared" si="20"/>
        <v>-210</v>
      </c>
      <c r="K344" s="432">
        <f t="shared" si="21"/>
        <v>749.25</v>
      </c>
      <c r="L344" s="212" t="s">
        <v>1572</v>
      </c>
    </row>
    <row r="345" spans="1:12" ht="3.95" customHeight="1">
      <c r="A345" s="150"/>
      <c r="B345" s="341"/>
      <c r="C345" s="47"/>
      <c r="D345" s="47"/>
      <c r="E345" s="48"/>
      <c r="F345" s="49"/>
      <c r="G345" s="50"/>
      <c r="H345" s="333" t="s">
        <v>1195</v>
      </c>
      <c r="I345" s="388"/>
      <c r="J345" s="388"/>
      <c r="K345" s="441"/>
      <c r="L345" s="213"/>
    </row>
    <row r="346" spans="1:12" ht="18" customHeight="1" thickBot="1">
      <c r="A346" s="151"/>
      <c r="B346" s="353" t="s">
        <v>787</v>
      </c>
      <c r="C346" s="25" t="s">
        <v>977</v>
      </c>
      <c r="D346" s="25" t="s">
        <v>1902</v>
      </c>
      <c r="E346" s="32" t="s">
        <v>455</v>
      </c>
      <c r="F346" s="33" t="s">
        <v>455</v>
      </c>
      <c r="G346" s="28" t="s">
        <v>455</v>
      </c>
      <c r="H346" s="921">
        <v>580</v>
      </c>
      <c r="I346" s="392">
        <v>460</v>
      </c>
      <c r="J346" s="392">
        <f t="shared" si="20"/>
        <v>120</v>
      </c>
      <c r="K346" s="443">
        <f t="shared" si="21"/>
        <v>391.5</v>
      </c>
      <c r="L346" s="214"/>
    </row>
    <row r="347" spans="1:12" ht="18" customHeight="1">
      <c r="A347" s="152"/>
      <c r="B347" s="343" t="s">
        <v>2213</v>
      </c>
      <c r="C347" s="36" t="s">
        <v>1151</v>
      </c>
      <c r="D347" s="36" t="s">
        <v>1899</v>
      </c>
      <c r="E347" s="37">
        <v>160</v>
      </c>
      <c r="F347" s="38">
        <v>1E-4</v>
      </c>
      <c r="G347" s="39">
        <v>82</v>
      </c>
      <c r="H347" s="922">
        <v>940</v>
      </c>
      <c r="I347" s="391" t="s">
        <v>455</v>
      </c>
      <c r="J347" s="402" t="str">
        <f t="shared" ref="J347:J354" si="22">IF(I347="-","-",H347-I347)</f>
        <v>-</v>
      </c>
      <c r="K347" s="442">
        <f t="shared" si="21"/>
        <v>634.5</v>
      </c>
      <c r="L347" s="216" t="s">
        <v>1547</v>
      </c>
    </row>
    <row r="348" spans="1:12" ht="18" customHeight="1">
      <c r="A348" s="150"/>
      <c r="B348" s="344" t="s">
        <v>2214</v>
      </c>
      <c r="C348" s="40" t="s">
        <v>1151</v>
      </c>
      <c r="D348" s="40" t="s">
        <v>1899</v>
      </c>
      <c r="E348" s="41">
        <v>220</v>
      </c>
      <c r="F348" s="42">
        <v>1E-4</v>
      </c>
      <c r="G348" s="11">
        <v>82</v>
      </c>
      <c r="H348" s="333">
        <v>970</v>
      </c>
      <c r="I348" s="391" t="s">
        <v>455</v>
      </c>
      <c r="J348" s="391" t="str">
        <f t="shared" si="22"/>
        <v>-</v>
      </c>
      <c r="K348" s="432">
        <f t="shared" si="21"/>
        <v>654.75</v>
      </c>
      <c r="L348" s="212" t="s">
        <v>1547</v>
      </c>
    </row>
    <row r="349" spans="1:12" ht="3.95" customHeight="1">
      <c r="A349" s="150"/>
      <c r="B349" s="344"/>
      <c r="C349" s="40"/>
      <c r="D349" s="40"/>
      <c r="E349" s="41"/>
      <c r="F349" s="42"/>
      <c r="G349" s="11"/>
      <c r="H349" s="333" t="s">
        <v>1195</v>
      </c>
      <c r="I349" s="391"/>
      <c r="J349" s="391"/>
      <c r="K349" s="432"/>
      <c r="L349" s="212"/>
    </row>
    <row r="350" spans="1:12" ht="18" customHeight="1">
      <c r="A350" s="150"/>
      <c r="B350" s="344" t="s">
        <v>2218</v>
      </c>
      <c r="C350" s="40" t="s">
        <v>744</v>
      </c>
      <c r="D350" s="40" t="s">
        <v>1900</v>
      </c>
      <c r="E350" s="41">
        <v>160</v>
      </c>
      <c r="F350" s="42">
        <v>1E-4</v>
      </c>
      <c r="G350" s="11">
        <v>82</v>
      </c>
      <c r="H350" s="333">
        <v>1010</v>
      </c>
      <c r="I350" s="391" t="s">
        <v>455</v>
      </c>
      <c r="J350" s="391" t="str">
        <f t="shared" si="22"/>
        <v>-</v>
      </c>
      <c r="K350" s="432">
        <f t="shared" si="21"/>
        <v>681.75</v>
      </c>
      <c r="L350" s="212" t="s">
        <v>1547</v>
      </c>
    </row>
    <row r="351" spans="1:12" ht="18" customHeight="1">
      <c r="A351" s="150"/>
      <c r="B351" s="344" t="s">
        <v>2219</v>
      </c>
      <c r="C351" s="40" t="s">
        <v>744</v>
      </c>
      <c r="D351" s="40"/>
      <c r="E351" s="41">
        <v>220</v>
      </c>
      <c r="F351" s="42">
        <v>1E-4</v>
      </c>
      <c r="G351" s="11">
        <v>82</v>
      </c>
      <c r="H351" s="333">
        <v>1050</v>
      </c>
      <c r="I351" s="391" t="s">
        <v>455</v>
      </c>
      <c r="J351" s="391" t="str">
        <f t="shared" si="22"/>
        <v>-</v>
      </c>
      <c r="K351" s="432">
        <f t="shared" si="21"/>
        <v>708.75</v>
      </c>
      <c r="L351" s="212" t="s">
        <v>1547</v>
      </c>
    </row>
    <row r="352" spans="1:12" ht="18" customHeight="1">
      <c r="A352" s="150"/>
      <c r="B352" s="344" t="s">
        <v>2220</v>
      </c>
      <c r="C352" s="40" t="s">
        <v>744</v>
      </c>
      <c r="D352" s="40" t="s">
        <v>1900</v>
      </c>
      <c r="E352" s="41">
        <v>80</v>
      </c>
      <c r="F352" s="42">
        <v>1.0000000000000001E-5</v>
      </c>
      <c r="G352" s="11">
        <v>82</v>
      </c>
      <c r="H352" s="333">
        <v>1850</v>
      </c>
      <c r="I352" s="391" t="s">
        <v>455</v>
      </c>
      <c r="J352" s="391" t="str">
        <f t="shared" si="22"/>
        <v>-</v>
      </c>
      <c r="K352" s="432">
        <f t="shared" si="21"/>
        <v>1248.75</v>
      </c>
      <c r="L352" s="212" t="s">
        <v>1547</v>
      </c>
    </row>
    <row r="353" spans="1:13" ht="3.95" customHeight="1">
      <c r="A353" s="150"/>
      <c r="B353" s="341"/>
      <c r="C353" s="47"/>
      <c r="D353" s="47"/>
      <c r="E353" s="48"/>
      <c r="F353" s="49"/>
      <c r="G353" s="50"/>
      <c r="H353" s="333" t="s">
        <v>1195</v>
      </c>
      <c r="I353" s="388"/>
      <c r="J353" s="388"/>
      <c r="K353" s="441"/>
      <c r="L353" s="213"/>
    </row>
    <row r="354" spans="1:13" ht="18" customHeight="1" thickBot="1">
      <c r="A354" s="151"/>
      <c r="B354" s="353" t="s">
        <v>2209</v>
      </c>
      <c r="C354" s="25" t="s">
        <v>977</v>
      </c>
      <c r="D354" s="25" t="s">
        <v>1902</v>
      </c>
      <c r="E354" s="32" t="s">
        <v>455</v>
      </c>
      <c r="F354" s="33" t="s">
        <v>455</v>
      </c>
      <c r="G354" s="28" t="s">
        <v>455</v>
      </c>
      <c r="H354" s="921">
        <v>580</v>
      </c>
      <c r="I354" s="392" t="s">
        <v>455</v>
      </c>
      <c r="J354" s="392" t="str">
        <f t="shared" si="22"/>
        <v>-</v>
      </c>
      <c r="K354" s="443">
        <f t="shared" si="21"/>
        <v>391.5</v>
      </c>
      <c r="L354" s="214" t="s">
        <v>1547</v>
      </c>
    </row>
    <row r="355" spans="1:13" ht="21.95" customHeight="1">
      <c r="A355" s="150"/>
      <c r="B355" s="344" t="s">
        <v>65</v>
      </c>
      <c r="C355" s="40" t="s">
        <v>1151</v>
      </c>
      <c r="D355" s="40" t="s">
        <v>1900</v>
      </c>
      <c r="E355" s="41">
        <v>160</v>
      </c>
      <c r="F355" s="42">
        <v>0.1</v>
      </c>
      <c r="G355" s="11">
        <v>80</v>
      </c>
      <c r="H355" s="333">
        <v>1020</v>
      </c>
      <c r="I355" s="391">
        <v>950</v>
      </c>
      <c r="J355" s="391">
        <f>IF(I355="-","-",H355-I355)</f>
        <v>70</v>
      </c>
      <c r="K355" s="432">
        <f>(H355)-(H355)/100*($E$3)</f>
        <v>688.5</v>
      </c>
      <c r="L355" s="212"/>
    </row>
    <row r="356" spans="1:13" ht="21.95" customHeight="1">
      <c r="A356" s="150"/>
      <c r="B356" s="344" t="s">
        <v>66</v>
      </c>
      <c r="C356" s="40" t="s">
        <v>1151</v>
      </c>
      <c r="D356" s="40" t="s">
        <v>1900</v>
      </c>
      <c r="E356" s="41">
        <v>250</v>
      </c>
      <c r="F356" s="42">
        <v>0.1</v>
      </c>
      <c r="G356" s="11">
        <v>80</v>
      </c>
      <c r="H356" s="333">
        <v>1050</v>
      </c>
      <c r="I356" s="391">
        <v>990</v>
      </c>
      <c r="J356" s="391">
        <f>IF(I356="-","-",H356-I356)</f>
        <v>60</v>
      </c>
      <c r="K356" s="432">
        <f>(H356)-(H356)/100*($E$3)</f>
        <v>708.75</v>
      </c>
      <c r="L356" s="212"/>
    </row>
    <row r="357" spans="1:13" ht="3.95" customHeight="1">
      <c r="A357" s="150"/>
      <c r="B357" s="352"/>
      <c r="C357" s="40"/>
      <c r="D357" s="40"/>
      <c r="E357" s="41"/>
      <c r="F357" s="42"/>
      <c r="G357" s="11"/>
      <c r="H357" s="333" t="s">
        <v>1195</v>
      </c>
      <c r="I357" s="391"/>
      <c r="J357" s="391"/>
      <c r="K357" s="432"/>
      <c r="L357" s="212"/>
    </row>
    <row r="358" spans="1:13" ht="21.95" customHeight="1">
      <c r="A358" s="150"/>
      <c r="B358" s="351" t="s">
        <v>156</v>
      </c>
      <c r="C358" s="120" t="s">
        <v>1151</v>
      </c>
      <c r="D358" s="120" t="s">
        <v>1900</v>
      </c>
      <c r="E358" s="119">
        <v>160</v>
      </c>
      <c r="F358" s="118">
        <v>0.1</v>
      </c>
      <c r="G358" s="123">
        <v>80</v>
      </c>
      <c r="H358" s="923">
        <v>1110</v>
      </c>
      <c r="I358" s="399">
        <v>1040</v>
      </c>
      <c r="J358" s="399">
        <f t="shared" si="20"/>
        <v>70</v>
      </c>
      <c r="K358" s="444">
        <f t="shared" si="21"/>
        <v>749.25</v>
      </c>
      <c r="L358" s="211"/>
    </row>
    <row r="359" spans="1:13" ht="21.95" customHeight="1">
      <c r="A359" s="150"/>
      <c r="B359" s="344" t="s">
        <v>64</v>
      </c>
      <c r="C359" s="40" t="s">
        <v>1151</v>
      </c>
      <c r="D359" s="40" t="s">
        <v>1900</v>
      </c>
      <c r="E359" s="41">
        <v>250</v>
      </c>
      <c r="F359" s="42">
        <v>0.1</v>
      </c>
      <c r="G359" s="11">
        <v>80</v>
      </c>
      <c r="H359" s="333">
        <v>1150</v>
      </c>
      <c r="I359" s="391">
        <v>1040</v>
      </c>
      <c r="J359" s="391">
        <f t="shared" si="20"/>
        <v>110</v>
      </c>
      <c r="K359" s="432">
        <f t="shared" si="21"/>
        <v>776.25</v>
      </c>
      <c r="L359" s="212"/>
    </row>
    <row r="360" spans="1:13" ht="3.95" customHeight="1">
      <c r="A360" s="150"/>
      <c r="B360" s="352"/>
      <c r="C360" s="40"/>
      <c r="D360" s="40"/>
      <c r="E360" s="41"/>
      <c r="F360" s="42"/>
      <c r="G360" s="11"/>
      <c r="H360" s="333" t="s">
        <v>1195</v>
      </c>
      <c r="I360" s="391"/>
      <c r="J360" s="391"/>
      <c r="K360" s="432"/>
      <c r="L360" s="212"/>
    </row>
    <row r="361" spans="1:13" ht="21.95" customHeight="1" thickBot="1">
      <c r="A361" s="151"/>
      <c r="B361" s="353" t="s">
        <v>67</v>
      </c>
      <c r="C361" s="474" t="s">
        <v>157</v>
      </c>
      <c r="D361" s="474" t="s">
        <v>1854</v>
      </c>
      <c r="E361" s="32" t="s">
        <v>455</v>
      </c>
      <c r="F361" s="33" t="s">
        <v>455</v>
      </c>
      <c r="G361" s="28" t="s">
        <v>455</v>
      </c>
      <c r="H361" s="924">
        <v>25</v>
      </c>
      <c r="I361" s="392">
        <v>25</v>
      </c>
      <c r="J361" s="392">
        <f t="shared" si="20"/>
        <v>0</v>
      </c>
      <c r="K361" s="443">
        <f t="shared" si="21"/>
        <v>16.875</v>
      </c>
      <c r="L361" s="214"/>
    </row>
    <row r="362" spans="1:13" ht="45" customHeight="1">
      <c r="A362" s="150"/>
      <c r="B362" s="351" t="s">
        <v>1576</v>
      </c>
      <c r="C362" s="120" t="s">
        <v>1151</v>
      </c>
      <c r="D362" s="120" t="s">
        <v>1900</v>
      </c>
      <c r="E362" s="119">
        <v>160</v>
      </c>
      <c r="F362" s="118">
        <v>1E-4</v>
      </c>
      <c r="G362" s="123" t="s">
        <v>1133</v>
      </c>
      <c r="H362" s="923">
        <v>1380</v>
      </c>
      <c r="I362" s="399">
        <v>1260</v>
      </c>
      <c r="J362" s="399">
        <f t="shared" si="20"/>
        <v>120</v>
      </c>
      <c r="K362" s="444">
        <f t="shared" si="21"/>
        <v>931.5</v>
      </c>
      <c r="L362" s="211"/>
    </row>
    <row r="363" spans="1:13" ht="45" customHeight="1" thickBot="1">
      <c r="A363" s="151"/>
      <c r="B363" s="353" t="s">
        <v>1577</v>
      </c>
      <c r="C363" s="25" t="s">
        <v>1151</v>
      </c>
      <c r="D363" s="25" t="s">
        <v>1900</v>
      </c>
      <c r="E363" s="32">
        <v>250</v>
      </c>
      <c r="F363" s="33">
        <v>1E-4</v>
      </c>
      <c r="G363" s="28">
        <v>80</v>
      </c>
      <c r="H363" s="921">
        <v>1430</v>
      </c>
      <c r="I363" s="392">
        <v>1310</v>
      </c>
      <c r="J363" s="392">
        <f t="shared" si="20"/>
        <v>120</v>
      </c>
      <c r="K363" s="443">
        <f t="shared" si="21"/>
        <v>965.25</v>
      </c>
      <c r="L363" s="214"/>
    </row>
    <row r="364" spans="1:13" ht="12" thickBot="1">
      <c r="A364" s="64"/>
      <c r="B364" s="360"/>
      <c r="C364" s="160"/>
      <c r="D364" s="160"/>
      <c r="E364" s="161"/>
      <c r="F364" s="162"/>
      <c r="G364" s="163"/>
      <c r="H364" s="930" t="s">
        <v>1195</v>
      </c>
      <c r="I364" s="932"/>
      <c r="J364" s="405"/>
      <c r="K364" s="334"/>
      <c r="L364" s="204"/>
    </row>
    <row r="365" spans="1:13" s="108" customFormat="1" ht="13.5" thickBot="1">
      <c r="A365" s="557"/>
      <c r="B365" s="572" t="s">
        <v>996</v>
      </c>
      <c r="C365" s="572"/>
      <c r="D365" s="572"/>
      <c r="E365" s="572"/>
      <c r="F365" s="572"/>
      <c r="G365" s="572"/>
      <c r="H365" s="1019"/>
      <c r="I365" s="573"/>
      <c r="J365" s="573"/>
      <c r="K365" s="572"/>
      <c r="L365" s="574"/>
      <c r="M365" s="238"/>
    </row>
    <row r="366" spans="1:13" ht="21.95" customHeight="1">
      <c r="A366" s="575"/>
      <c r="B366" s="343" t="s">
        <v>1413</v>
      </c>
      <c r="C366" s="36" t="s">
        <v>1003</v>
      </c>
      <c r="D366" s="36" t="s">
        <v>1904</v>
      </c>
      <c r="E366" s="37">
        <v>60</v>
      </c>
      <c r="F366" s="38">
        <v>1E-3</v>
      </c>
      <c r="G366" s="39" t="s">
        <v>455</v>
      </c>
      <c r="H366" s="922">
        <v>1060</v>
      </c>
      <c r="I366" s="402">
        <v>990</v>
      </c>
      <c r="J366" s="402">
        <f t="shared" ref="J366:J424" si="23">IF(I366="-","-",H366-I366)</f>
        <v>70</v>
      </c>
      <c r="K366" s="459">
        <f>(H366)-(H366)/100*($E$3)</f>
        <v>715.5</v>
      </c>
      <c r="L366" s="216"/>
    </row>
    <row r="367" spans="1:13" ht="3.95" customHeight="1">
      <c r="A367" s="576"/>
      <c r="B367" s="344"/>
      <c r="C367" s="40"/>
      <c r="D367" s="40"/>
      <c r="E367" s="41"/>
      <c r="F367" s="42"/>
      <c r="G367" s="11"/>
      <c r="H367" s="333" t="s">
        <v>1195</v>
      </c>
      <c r="I367" s="391"/>
      <c r="J367" s="391"/>
      <c r="K367" s="519"/>
      <c r="L367" s="213"/>
    </row>
    <row r="368" spans="1:13" ht="21.95" customHeight="1">
      <c r="A368" s="576"/>
      <c r="B368" s="344" t="s">
        <v>1414</v>
      </c>
      <c r="C368" s="40" t="s">
        <v>264</v>
      </c>
      <c r="D368" s="40" t="s">
        <v>1903</v>
      </c>
      <c r="E368" s="41" t="s">
        <v>455</v>
      </c>
      <c r="F368" s="42" t="s">
        <v>455</v>
      </c>
      <c r="G368" s="11" t="s">
        <v>455</v>
      </c>
      <c r="H368" s="333">
        <v>370</v>
      </c>
      <c r="I368" s="391">
        <v>290</v>
      </c>
      <c r="J368" s="391">
        <f t="shared" si="23"/>
        <v>80</v>
      </c>
      <c r="K368" s="519">
        <f t="shared" ref="K368:K384" si="24">(H368)-(H368)/100*($E$3)</f>
        <v>249.75</v>
      </c>
      <c r="L368" s="212"/>
    </row>
    <row r="369" spans="1:12" ht="21.95" customHeight="1">
      <c r="A369" s="577"/>
      <c r="B369" s="344" t="s">
        <v>1415</v>
      </c>
      <c r="C369" s="40" t="s">
        <v>1548</v>
      </c>
      <c r="D369" s="40" t="s">
        <v>1886</v>
      </c>
      <c r="E369" s="41" t="s">
        <v>455</v>
      </c>
      <c r="F369" s="42" t="s">
        <v>455</v>
      </c>
      <c r="G369" s="11" t="s">
        <v>455</v>
      </c>
      <c r="H369" s="333">
        <v>290</v>
      </c>
      <c r="I369" s="391">
        <v>290</v>
      </c>
      <c r="J369" s="391">
        <f t="shared" si="23"/>
        <v>0</v>
      </c>
      <c r="K369" s="519">
        <f t="shared" si="24"/>
        <v>195.75</v>
      </c>
      <c r="L369" s="213"/>
    </row>
    <row r="370" spans="1:12" ht="21.95" customHeight="1" thickBot="1">
      <c r="A370" s="578"/>
      <c r="B370" s="342" t="s">
        <v>2101</v>
      </c>
      <c r="C370" s="43" t="s">
        <v>2280</v>
      </c>
      <c r="D370" s="43"/>
      <c r="E370" s="44" t="s">
        <v>455</v>
      </c>
      <c r="F370" s="45" t="s">
        <v>455</v>
      </c>
      <c r="G370" s="46" t="s">
        <v>455</v>
      </c>
      <c r="H370" s="924">
        <v>70</v>
      </c>
      <c r="I370" s="392">
        <v>65</v>
      </c>
      <c r="J370" s="392">
        <v>10</v>
      </c>
      <c r="K370" s="454">
        <f t="shared" si="24"/>
        <v>47.25</v>
      </c>
      <c r="L370" s="220"/>
    </row>
    <row r="371" spans="1:12" ht="38.25" customHeight="1">
      <c r="A371" s="111"/>
      <c r="B371" s="351" t="s">
        <v>1416</v>
      </c>
      <c r="C371" s="120" t="s">
        <v>1003</v>
      </c>
      <c r="D371" s="120" t="s">
        <v>1904</v>
      </c>
      <c r="E371" s="119">
        <v>160</v>
      </c>
      <c r="F371" s="118">
        <v>1E-3</v>
      </c>
      <c r="G371" s="123" t="s">
        <v>455</v>
      </c>
      <c r="H371" s="923">
        <v>1150</v>
      </c>
      <c r="I371" s="399">
        <v>1020</v>
      </c>
      <c r="J371" s="399">
        <f t="shared" si="23"/>
        <v>130</v>
      </c>
      <c r="K371" s="444">
        <f t="shared" si="24"/>
        <v>776.25</v>
      </c>
      <c r="L371" s="211"/>
    </row>
    <row r="372" spans="1:12" ht="3.95" customHeight="1">
      <c r="A372" s="81"/>
      <c r="B372" s="341"/>
      <c r="C372" s="47"/>
      <c r="D372" s="47"/>
      <c r="E372" s="48"/>
      <c r="F372" s="49"/>
      <c r="G372" s="50"/>
      <c r="H372" s="333" t="s">
        <v>1195</v>
      </c>
      <c r="I372" s="388"/>
      <c r="J372" s="388"/>
      <c r="K372" s="441"/>
      <c r="L372" s="213"/>
    </row>
    <row r="373" spans="1:12" ht="38.25" customHeight="1" thickBot="1">
      <c r="A373" s="251"/>
      <c r="B373" s="342" t="s">
        <v>1417</v>
      </c>
      <c r="C373" s="43" t="s">
        <v>264</v>
      </c>
      <c r="D373" s="43" t="s">
        <v>1903</v>
      </c>
      <c r="E373" s="44" t="s">
        <v>455</v>
      </c>
      <c r="F373" s="45" t="s">
        <v>455</v>
      </c>
      <c r="G373" s="46" t="s">
        <v>455</v>
      </c>
      <c r="H373" s="921">
        <v>310</v>
      </c>
      <c r="I373" s="392">
        <v>300</v>
      </c>
      <c r="J373" s="392">
        <f t="shared" si="23"/>
        <v>10</v>
      </c>
      <c r="K373" s="443">
        <f t="shared" si="24"/>
        <v>209.25</v>
      </c>
      <c r="L373" s="214"/>
    </row>
    <row r="374" spans="1:12" ht="56.25" customHeight="1" thickBot="1">
      <c r="A374" s="110"/>
      <c r="B374" s="374" t="s">
        <v>2233</v>
      </c>
      <c r="C374" s="89" t="s">
        <v>1003</v>
      </c>
      <c r="D374" s="89" t="s">
        <v>1904</v>
      </c>
      <c r="E374" s="90">
        <v>160</v>
      </c>
      <c r="F374" s="91">
        <v>1E-3</v>
      </c>
      <c r="G374" s="139" t="s">
        <v>455</v>
      </c>
      <c r="H374" s="925">
        <v>2600</v>
      </c>
      <c r="I374" s="473" t="s">
        <v>455</v>
      </c>
      <c r="J374" s="473" t="s">
        <v>455</v>
      </c>
      <c r="K374" s="463">
        <f t="shared" si="24"/>
        <v>1755</v>
      </c>
      <c r="L374" s="222" t="s">
        <v>1547</v>
      </c>
    </row>
    <row r="375" spans="1:12" ht="16.5" customHeight="1">
      <c r="A375" s="79"/>
      <c r="B375" s="343" t="s">
        <v>1147</v>
      </c>
      <c r="C375" s="36" t="s">
        <v>1003</v>
      </c>
      <c r="D375" s="36" t="s">
        <v>1904</v>
      </c>
      <c r="E375" s="37">
        <v>50</v>
      </c>
      <c r="F375" s="38">
        <v>1E-3</v>
      </c>
      <c r="G375" s="39" t="s">
        <v>455</v>
      </c>
      <c r="H375" s="922">
        <v>1220</v>
      </c>
      <c r="I375" s="402">
        <v>1220</v>
      </c>
      <c r="J375" s="402">
        <f t="shared" si="23"/>
        <v>0</v>
      </c>
      <c r="K375" s="442">
        <f t="shared" si="24"/>
        <v>823.5</v>
      </c>
      <c r="L375" s="216"/>
    </row>
    <row r="376" spans="1:12" ht="3.95" customHeight="1">
      <c r="A376" s="81"/>
      <c r="B376" s="341"/>
      <c r="C376" s="47"/>
      <c r="D376" s="47"/>
      <c r="E376" s="48"/>
      <c r="F376" s="49"/>
      <c r="G376" s="50"/>
      <c r="H376" s="333" t="s">
        <v>1195</v>
      </c>
      <c r="I376" s="388"/>
      <c r="J376" s="388"/>
      <c r="K376" s="441"/>
      <c r="L376" s="213"/>
    </row>
    <row r="377" spans="1:12" ht="16.5" customHeight="1">
      <c r="A377" s="81"/>
      <c r="B377" s="344" t="s">
        <v>367</v>
      </c>
      <c r="C377" s="40" t="s">
        <v>370</v>
      </c>
      <c r="D377" s="40" t="s">
        <v>1905</v>
      </c>
      <c r="E377" s="41" t="s">
        <v>455</v>
      </c>
      <c r="F377" s="42" t="s">
        <v>455</v>
      </c>
      <c r="G377" s="11" t="s">
        <v>455</v>
      </c>
      <c r="H377" s="333">
        <v>60</v>
      </c>
      <c r="I377" s="391">
        <v>45</v>
      </c>
      <c r="J377" s="391">
        <f t="shared" si="23"/>
        <v>15</v>
      </c>
      <c r="K377" s="432">
        <f t="shared" si="24"/>
        <v>40.5</v>
      </c>
      <c r="L377" s="212"/>
    </row>
    <row r="378" spans="1:12" ht="16.5" customHeight="1">
      <c r="A378" s="81"/>
      <c r="B378" s="341" t="s">
        <v>368</v>
      </c>
      <c r="C378" s="47" t="s">
        <v>371</v>
      </c>
      <c r="D378" s="47" t="s">
        <v>1855</v>
      </c>
      <c r="E378" s="48" t="s">
        <v>455</v>
      </c>
      <c r="F378" s="49" t="s">
        <v>455</v>
      </c>
      <c r="G378" s="50" t="s">
        <v>455</v>
      </c>
      <c r="H378" s="333">
        <v>46</v>
      </c>
      <c r="I378" s="388">
        <v>46</v>
      </c>
      <c r="J378" s="388">
        <f t="shared" si="23"/>
        <v>0</v>
      </c>
      <c r="K378" s="441">
        <f t="shared" si="24"/>
        <v>31.049999999999997</v>
      </c>
      <c r="L378" s="213"/>
    </row>
    <row r="379" spans="1:12" ht="16.5" customHeight="1" thickBot="1">
      <c r="A379" s="256"/>
      <c r="B379" s="342" t="s">
        <v>369</v>
      </c>
      <c r="C379" s="43" t="s">
        <v>264</v>
      </c>
      <c r="D379" s="43" t="s">
        <v>1903</v>
      </c>
      <c r="E379" s="44" t="s">
        <v>455</v>
      </c>
      <c r="F379" s="45" t="s">
        <v>455</v>
      </c>
      <c r="G379" s="46" t="s">
        <v>455</v>
      </c>
      <c r="H379" s="921">
        <v>340</v>
      </c>
      <c r="I379" s="392">
        <v>320</v>
      </c>
      <c r="J379" s="392">
        <f t="shared" si="23"/>
        <v>20</v>
      </c>
      <c r="K379" s="443">
        <f t="shared" si="24"/>
        <v>229.5</v>
      </c>
      <c r="L379" s="214"/>
    </row>
    <row r="380" spans="1:12" ht="21.95" customHeight="1">
      <c r="A380" s="110"/>
      <c r="B380" s="343" t="s">
        <v>276</v>
      </c>
      <c r="C380" s="36" t="s">
        <v>1003</v>
      </c>
      <c r="D380" s="36" t="s">
        <v>1904</v>
      </c>
      <c r="E380" s="37">
        <v>65</v>
      </c>
      <c r="F380" s="38">
        <v>1E-3</v>
      </c>
      <c r="G380" s="39" t="s">
        <v>455</v>
      </c>
      <c r="H380" s="922">
        <v>1090</v>
      </c>
      <c r="I380" s="391">
        <v>1280</v>
      </c>
      <c r="J380" s="402">
        <f t="shared" si="23"/>
        <v>-190</v>
      </c>
      <c r="K380" s="442">
        <f t="shared" si="24"/>
        <v>735.75</v>
      </c>
      <c r="L380" s="212" t="s">
        <v>1572</v>
      </c>
    </row>
    <row r="381" spans="1:12" ht="21.95" customHeight="1">
      <c r="A381" s="111"/>
      <c r="B381" s="344" t="s">
        <v>115</v>
      </c>
      <c r="C381" s="40" t="s">
        <v>1003</v>
      </c>
      <c r="D381" s="40" t="s">
        <v>1904</v>
      </c>
      <c r="E381" s="41">
        <v>65</v>
      </c>
      <c r="F381" s="42">
        <v>1E-3</v>
      </c>
      <c r="G381" s="11" t="s">
        <v>455</v>
      </c>
      <c r="H381" s="333">
        <v>890</v>
      </c>
      <c r="I381" s="391">
        <v>1190</v>
      </c>
      <c r="J381" s="391">
        <f t="shared" si="23"/>
        <v>-300</v>
      </c>
      <c r="K381" s="432">
        <f t="shared" si="24"/>
        <v>600.75</v>
      </c>
      <c r="L381" s="212" t="s">
        <v>1572</v>
      </c>
    </row>
    <row r="382" spans="1:12" ht="21.95" customHeight="1">
      <c r="A382" s="111"/>
      <c r="B382" s="344" t="s">
        <v>114</v>
      </c>
      <c r="C382" s="40" t="s">
        <v>1003</v>
      </c>
      <c r="D382" s="40" t="s">
        <v>1904</v>
      </c>
      <c r="E382" s="41">
        <v>150</v>
      </c>
      <c r="F382" s="42">
        <v>0.01</v>
      </c>
      <c r="G382" s="11" t="s">
        <v>455</v>
      </c>
      <c r="H382" s="333">
        <v>990</v>
      </c>
      <c r="I382" s="391">
        <v>1200</v>
      </c>
      <c r="J382" s="391">
        <f t="shared" si="23"/>
        <v>-210</v>
      </c>
      <c r="K382" s="432">
        <f t="shared" si="24"/>
        <v>668.25</v>
      </c>
      <c r="L382" s="212" t="s">
        <v>1572</v>
      </c>
    </row>
    <row r="383" spans="1:12" ht="3.95" customHeight="1">
      <c r="A383" s="111"/>
      <c r="B383" s="341"/>
      <c r="C383" s="47"/>
      <c r="D383" s="47"/>
      <c r="E383" s="48"/>
      <c r="F383" s="49"/>
      <c r="G383" s="50"/>
      <c r="H383" s="333" t="s">
        <v>1195</v>
      </c>
      <c r="I383" s="388"/>
      <c r="J383" s="388"/>
      <c r="K383" s="441"/>
      <c r="L383" s="212"/>
    </row>
    <row r="384" spans="1:12" ht="21.95" customHeight="1" thickBot="1">
      <c r="A384" s="112"/>
      <c r="B384" s="361" t="s">
        <v>2104</v>
      </c>
      <c r="C384" s="43" t="s">
        <v>1003</v>
      </c>
      <c r="D384" s="43" t="s">
        <v>1904</v>
      </c>
      <c r="E384" s="44">
        <v>50</v>
      </c>
      <c r="F384" s="45">
        <v>1E-3</v>
      </c>
      <c r="G384" s="46" t="s">
        <v>455</v>
      </c>
      <c r="H384" s="921">
        <v>1490</v>
      </c>
      <c r="I384" s="392">
        <v>1490</v>
      </c>
      <c r="J384" s="392">
        <f t="shared" si="23"/>
        <v>0</v>
      </c>
      <c r="K384" s="443">
        <f t="shared" si="24"/>
        <v>1005.75</v>
      </c>
      <c r="L384" s="214"/>
    </row>
    <row r="385" spans="1:12" ht="12" thickBot="1">
      <c r="A385" s="64"/>
      <c r="B385" s="359"/>
      <c r="C385" s="65"/>
      <c r="D385" s="65"/>
      <c r="E385" s="66"/>
      <c r="F385" s="67"/>
      <c r="G385" s="933"/>
      <c r="H385" s="934" t="s">
        <v>1195</v>
      </c>
      <c r="I385" s="932"/>
      <c r="J385" s="405"/>
      <c r="K385" s="334"/>
      <c r="L385" s="204"/>
    </row>
    <row r="386" spans="1:12" ht="13.5" thickBot="1">
      <c r="A386" s="12"/>
      <c r="B386" s="155" t="s">
        <v>2252</v>
      </c>
      <c r="C386" s="155"/>
      <c r="D386" s="155"/>
      <c r="E386" s="155"/>
      <c r="F386" s="155"/>
      <c r="G386" s="155"/>
      <c r="H386" s="155"/>
      <c r="I386" s="404"/>
      <c r="J386" s="404"/>
      <c r="K386" s="155"/>
      <c r="L386" s="217"/>
    </row>
    <row r="387" spans="1:12" ht="17.100000000000001" customHeight="1">
      <c r="A387" s="121"/>
      <c r="B387" s="355" t="s">
        <v>934</v>
      </c>
      <c r="C387" s="302" t="s">
        <v>999</v>
      </c>
      <c r="D387" s="302" t="s">
        <v>2039</v>
      </c>
      <c r="E387" s="303">
        <v>10000</v>
      </c>
      <c r="F387" s="304">
        <v>10</v>
      </c>
      <c r="G387" s="305" t="s">
        <v>562</v>
      </c>
      <c r="H387" s="961">
        <v>90</v>
      </c>
      <c r="I387" s="400">
        <v>90</v>
      </c>
      <c r="J387" s="400">
        <f t="shared" si="23"/>
        <v>0</v>
      </c>
      <c r="K387" s="445">
        <f t="shared" ref="K387:K424" si="25">(H387)-(H387)/100*($E$4)</f>
        <v>54</v>
      </c>
      <c r="L387" s="306" t="s">
        <v>1570</v>
      </c>
    </row>
    <row r="388" spans="1:12" ht="17.100000000000001" customHeight="1">
      <c r="A388" s="81"/>
      <c r="B388" s="340" t="s">
        <v>1057</v>
      </c>
      <c r="C388" s="268" t="s">
        <v>999</v>
      </c>
      <c r="D388" s="268" t="s">
        <v>2039</v>
      </c>
      <c r="E388" s="269">
        <v>20000</v>
      </c>
      <c r="F388" s="270">
        <v>20</v>
      </c>
      <c r="G388" s="271" t="s">
        <v>562</v>
      </c>
      <c r="H388" s="960">
        <v>40</v>
      </c>
      <c r="I388" s="394">
        <v>90</v>
      </c>
      <c r="J388" s="394">
        <f t="shared" si="23"/>
        <v>-50</v>
      </c>
      <c r="K388" s="431">
        <f t="shared" si="25"/>
        <v>24</v>
      </c>
      <c r="L388" s="272" t="s">
        <v>1571</v>
      </c>
    </row>
    <row r="389" spans="1:12" ht="17.100000000000001" customHeight="1" thickBot="1">
      <c r="A389" s="80"/>
      <c r="B389" s="350" t="s">
        <v>1058</v>
      </c>
      <c r="C389" s="296" t="s">
        <v>999</v>
      </c>
      <c r="D389" s="296" t="s">
        <v>2039</v>
      </c>
      <c r="E389" s="297">
        <v>50000</v>
      </c>
      <c r="F389" s="298">
        <v>50</v>
      </c>
      <c r="G389" s="299" t="s">
        <v>562</v>
      </c>
      <c r="H389" s="962">
        <v>30</v>
      </c>
      <c r="I389" s="398">
        <v>90</v>
      </c>
      <c r="J389" s="398">
        <f t="shared" si="23"/>
        <v>-60</v>
      </c>
      <c r="K389" s="446">
        <f t="shared" si="25"/>
        <v>18</v>
      </c>
      <c r="L389" s="300" t="s">
        <v>1570</v>
      </c>
    </row>
    <row r="390" spans="1:12" ht="17.100000000000001" customHeight="1">
      <c r="A390" s="121"/>
      <c r="B390" s="355" t="s">
        <v>1421</v>
      </c>
      <c r="C390" s="302" t="s">
        <v>999</v>
      </c>
      <c r="D390" s="302" t="s">
        <v>2039</v>
      </c>
      <c r="E390" s="303">
        <v>10000</v>
      </c>
      <c r="F390" s="304">
        <v>10</v>
      </c>
      <c r="G390" s="305" t="s">
        <v>562</v>
      </c>
      <c r="H390" s="961">
        <v>97</v>
      </c>
      <c r="I390" s="400">
        <v>90</v>
      </c>
      <c r="J390" s="400">
        <f t="shared" si="23"/>
        <v>7</v>
      </c>
      <c r="K390" s="445">
        <f t="shared" si="25"/>
        <v>58.2</v>
      </c>
      <c r="L390" s="306" t="s">
        <v>1547</v>
      </c>
    </row>
    <row r="391" spans="1:12" ht="17.100000000000001" customHeight="1">
      <c r="A391" s="81"/>
      <c r="B391" s="340" t="s">
        <v>1422</v>
      </c>
      <c r="C391" s="268" t="s">
        <v>999</v>
      </c>
      <c r="D391" s="268" t="s">
        <v>2039</v>
      </c>
      <c r="E391" s="269">
        <v>20000</v>
      </c>
      <c r="F391" s="270">
        <v>20</v>
      </c>
      <c r="G391" s="271" t="s">
        <v>562</v>
      </c>
      <c r="H391" s="960">
        <v>97</v>
      </c>
      <c r="I391" s="394">
        <v>90</v>
      </c>
      <c r="J391" s="394">
        <f t="shared" si="23"/>
        <v>7</v>
      </c>
      <c r="K391" s="431">
        <f t="shared" si="25"/>
        <v>58.2</v>
      </c>
      <c r="L391" s="272" t="s">
        <v>1547</v>
      </c>
    </row>
    <row r="392" spans="1:12" ht="17.100000000000001" customHeight="1" thickBot="1">
      <c r="A392" s="80"/>
      <c r="B392" s="350" t="s">
        <v>1423</v>
      </c>
      <c r="C392" s="296" t="s">
        <v>999</v>
      </c>
      <c r="D392" s="296" t="s">
        <v>2039</v>
      </c>
      <c r="E392" s="297">
        <v>50000</v>
      </c>
      <c r="F392" s="298">
        <v>50</v>
      </c>
      <c r="G392" s="299" t="s">
        <v>562</v>
      </c>
      <c r="H392" s="962">
        <v>97</v>
      </c>
      <c r="I392" s="398">
        <v>90</v>
      </c>
      <c r="J392" s="398">
        <f t="shared" si="23"/>
        <v>7</v>
      </c>
      <c r="K392" s="446">
        <f t="shared" si="25"/>
        <v>58.2</v>
      </c>
      <c r="L392" s="300" t="s">
        <v>1547</v>
      </c>
    </row>
    <row r="393" spans="1:12" ht="17.100000000000001" customHeight="1">
      <c r="A393" s="121"/>
      <c r="B393" s="355" t="s">
        <v>931</v>
      </c>
      <c r="C393" s="302" t="s">
        <v>999</v>
      </c>
      <c r="D393" s="302" t="s">
        <v>2039</v>
      </c>
      <c r="E393" s="303">
        <v>10000</v>
      </c>
      <c r="F393" s="304">
        <v>10</v>
      </c>
      <c r="G393" s="305" t="s">
        <v>562</v>
      </c>
      <c r="H393" s="961">
        <v>69</v>
      </c>
      <c r="I393" s="400">
        <v>100</v>
      </c>
      <c r="J393" s="400">
        <f t="shared" si="23"/>
        <v>-31</v>
      </c>
      <c r="K393" s="445">
        <f t="shared" si="25"/>
        <v>41.400000000000006</v>
      </c>
      <c r="L393" s="306" t="s">
        <v>1570</v>
      </c>
    </row>
    <row r="394" spans="1:12" ht="17.100000000000001" customHeight="1">
      <c r="A394" s="81"/>
      <c r="B394" s="340" t="s">
        <v>932</v>
      </c>
      <c r="C394" s="268" t="s">
        <v>999</v>
      </c>
      <c r="D394" s="268" t="s">
        <v>2039</v>
      </c>
      <c r="E394" s="269">
        <v>20000</v>
      </c>
      <c r="F394" s="270">
        <v>20</v>
      </c>
      <c r="G394" s="271" t="s">
        <v>562</v>
      </c>
      <c r="H394" s="960">
        <v>100</v>
      </c>
      <c r="I394" s="394">
        <v>100</v>
      </c>
      <c r="J394" s="394">
        <f t="shared" si="23"/>
        <v>0</v>
      </c>
      <c r="K394" s="431">
        <f t="shared" si="25"/>
        <v>60</v>
      </c>
      <c r="L394" s="272" t="s">
        <v>1570</v>
      </c>
    </row>
    <row r="395" spans="1:12" ht="17.100000000000001" customHeight="1" thickBot="1">
      <c r="A395" s="80"/>
      <c r="B395" s="350" t="s">
        <v>933</v>
      </c>
      <c r="C395" s="296" t="s">
        <v>999</v>
      </c>
      <c r="D395" s="296" t="s">
        <v>2039</v>
      </c>
      <c r="E395" s="297">
        <v>50000</v>
      </c>
      <c r="F395" s="298">
        <v>50</v>
      </c>
      <c r="G395" s="299" t="s">
        <v>562</v>
      </c>
      <c r="H395" s="962">
        <v>89</v>
      </c>
      <c r="I395" s="398">
        <v>100</v>
      </c>
      <c r="J395" s="398">
        <f t="shared" si="23"/>
        <v>-11</v>
      </c>
      <c r="K395" s="446">
        <f t="shared" si="25"/>
        <v>53.4</v>
      </c>
      <c r="L395" s="300" t="s">
        <v>1570</v>
      </c>
    </row>
    <row r="396" spans="1:12" ht="17.100000000000001" customHeight="1">
      <c r="A396" s="121"/>
      <c r="B396" s="355" t="s">
        <v>1418</v>
      </c>
      <c r="C396" s="302" t="s">
        <v>999</v>
      </c>
      <c r="D396" s="302" t="s">
        <v>2039</v>
      </c>
      <c r="E396" s="303">
        <v>10000</v>
      </c>
      <c r="F396" s="304">
        <v>10</v>
      </c>
      <c r="G396" s="305" t="s">
        <v>562</v>
      </c>
      <c r="H396" s="961">
        <v>115</v>
      </c>
      <c r="I396" s="400">
        <v>100</v>
      </c>
      <c r="J396" s="400">
        <f t="shared" si="23"/>
        <v>15</v>
      </c>
      <c r="K396" s="445">
        <f t="shared" si="25"/>
        <v>69</v>
      </c>
      <c r="L396" s="306" t="s">
        <v>1547</v>
      </c>
    </row>
    <row r="397" spans="1:12" ht="17.100000000000001" customHeight="1">
      <c r="A397" s="81"/>
      <c r="B397" s="340" t="s">
        <v>1419</v>
      </c>
      <c r="C397" s="268" t="s">
        <v>999</v>
      </c>
      <c r="D397" s="268" t="s">
        <v>2039</v>
      </c>
      <c r="E397" s="269">
        <v>20000</v>
      </c>
      <c r="F397" s="270">
        <v>20</v>
      </c>
      <c r="G397" s="271" t="s">
        <v>562</v>
      </c>
      <c r="H397" s="960">
        <v>115</v>
      </c>
      <c r="I397" s="394">
        <v>100</v>
      </c>
      <c r="J397" s="394">
        <f t="shared" si="23"/>
        <v>15</v>
      </c>
      <c r="K397" s="431">
        <f t="shared" si="25"/>
        <v>69</v>
      </c>
      <c r="L397" s="272" t="s">
        <v>1547</v>
      </c>
    </row>
    <row r="398" spans="1:12" ht="17.100000000000001" customHeight="1" thickBot="1">
      <c r="A398" s="80"/>
      <c r="B398" s="350" t="s">
        <v>1420</v>
      </c>
      <c r="C398" s="296" t="s">
        <v>999</v>
      </c>
      <c r="D398" s="296" t="s">
        <v>2039</v>
      </c>
      <c r="E398" s="297">
        <v>50000</v>
      </c>
      <c r="F398" s="298">
        <v>50</v>
      </c>
      <c r="G398" s="299" t="s">
        <v>562</v>
      </c>
      <c r="H398" s="962">
        <v>115</v>
      </c>
      <c r="I398" s="398">
        <v>100</v>
      </c>
      <c r="J398" s="398">
        <f t="shared" si="23"/>
        <v>15</v>
      </c>
      <c r="K398" s="446">
        <f t="shared" si="25"/>
        <v>69</v>
      </c>
      <c r="L398" s="300" t="s">
        <v>1547</v>
      </c>
    </row>
    <row r="399" spans="1:12" ht="11.25" customHeight="1">
      <c r="A399" s="81"/>
      <c r="B399" s="340" t="s">
        <v>697</v>
      </c>
      <c r="C399" s="268" t="s">
        <v>1000</v>
      </c>
      <c r="D399" s="268" t="s">
        <v>1906</v>
      </c>
      <c r="E399" s="269">
        <v>3000</v>
      </c>
      <c r="F399" s="270">
        <v>0.1</v>
      </c>
      <c r="G399" s="271" t="s">
        <v>556</v>
      </c>
      <c r="H399" s="961">
        <v>210</v>
      </c>
      <c r="I399" s="394">
        <v>190</v>
      </c>
      <c r="J399" s="394">
        <f t="shared" si="23"/>
        <v>20</v>
      </c>
      <c r="K399" s="431">
        <f t="shared" si="25"/>
        <v>126</v>
      </c>
      <c r="L399" s="272"/>
    </row>
    <row r="400" spans="1:12" ht="11.25" customHeight="1">
      <c r="A400" s="81"/>
      <c r="B400" s="347" t="s">
        <v>699</v>
      </c>
      <c r="C400" s="287" t="s">
        <v>1000</v>
      </c>
      <c r="D400" s="287" t="s">
        <v>1906</v>
      </c>
      <c r="E400" s="288">
        <v>8000</v>
      </c>
      <c r="F400" s="289">
        <v>0.1</v>
      </c>
      <c r="G400" s="290" t="s">
        <v>556</v>
      </c>
      <c r="H400" s="960">
        <v>220</v>
      </c>
      <c r="I400" s="395">
        <v>210</v>
      </c>
      <c r="J400" s="395">
        <f t="shared" si="23"/>
        <v>10</v>
      </c>
      <c r="K400" s="447">
        <f t="shared" si="25"/>
        <v>132</v>
      </c>
      <c r="L400" s="286"/>
    </row>
    <row r="401" spans="1:12" ht="11.25" customHeight="1">
      <c r="A401" s="81"/>
      <c r="B401" s="340" t="s">
        <v>1095</v>
      </c>
      <c r="C401" s="268" t="s">
        <v>2</v>
      </c>
      <c r="D401" s="268" t="s">
        <v>1906</v>
      </c>
      <c r="E401" s="269">
        <v>6000</v>
      </c>
      <c r="F401" s="270">
        <v>0.5</v>
      </c>
      <c r="G401" s="271" t="s">
        <v>556</v>
      </c>
      <c r="H401" s="960">
        <v>185</v>
      </c>
      <c r="I401" s="394">
        <v>165</v>
      </c>
      <c r="J401" s="394">
        <f t="shared" si="23"/>
        <v>20</v>
      </c>
      <c r="K401" s="431">
        <f t="shared" si="25"/>
        <v>111</v>
      </c>
      <c r="L401" s="272"/>
    </row>
    <row r="402" spans="1:12" ht="11.25" customHeight="1">
      <c r="A402" s="81"/>
      <c r="B402" s="340" t="s">
        <v>831</v>
      </c>
      <c r="C402" s="268" t="s">
        <v>1000</v>
      </c>
      <c r="D402" s="268" t="s">
        <v>1906</v>
      </c>
      <c r="E402" s="269">
        <v>12000</v>
      </c>
      <c r="F402" s="270">
        <v>1</v>
      </c>
      <c r="G402" s="271" t="s">
        <v>556</v>
      </c>
      <c r="H402" s="960">
        <v>170</v>
      </c>
      <c r="I402" s="394">
        <v>150</v>
      </c>
      <c r="J402" s="394">
        <f t="shared" si="23"/>
        <v>20</v>
      </c>
      <c r="K402" s="431">
        <f t="shared" si="25"/>
        <v>102</v>
      </c>
      <c r="L402" s="272"/>
    </row>
    <row r="403" spans="1:12" ht="11.25" customHeight="1">
      <c r="A403" s="81"/>
      <c r="B403" s="340" t="s">
        <v>696</v>
      </c>
      <c r="C403" s="268" t="s">
        <v>1000</v>
      </c>
      <c r="D403" s="268" t="s">
        <v>1906</v>
      </c>
      <c r="E403" s="269">
        <v>30000</v>
      </c>
      <c r="F403" s="270">
        <v>1</v>
      </c>
      <c r="G403" s="271" t="s">
        <v>556</v>
      </c>
      <c r="H403" s="960">
        <v>210</v>
      </c>
      <c r="I403" s="394">
        <v>190</v>
      </c>
      <c r="J403" s="394">
        <f t="shared" si="23"/>
        <v>20</v>
      </c>
      <c r="K403" s="431">
        <f t="shared" si="25"/>
        <v>126</v>
      </c>
      <c r="L403" s="272"/>
    </row>
    <row r="404" spans="1:12" ht="11.25" customHeight="1">
      <c r="A404" s="81"/>
      <c r="B404" s="340" t="s">
        <v>695</v>
      </c>
      <c r="C404" s="268" t="s">
        <v>1000</v>
      </c>
      <c r="D404" s="268" t="s">
        <v>1906</v>
      </c>
      <c r="E404" s="269">
        <v>24000</v>
      </c>
      <c r="F404" s="270">
        <v>2</v>
      </c>
      <c r="G404" s="271" t="s">
        <v>556</v>
      </c>
      <c r="H404" s="960">
        <v>170</v>
      </c>
      <c r="I404" s="394">
        <v>150</v>
      </c>
      <c r="J404" s="394">
        <f t="shared" si="23"/>
        <v>20</v>
      </c>
      <c r="K404" s="431">
        <f t="shared" si="25"/>
        <v>102</v>
      </c>
      <c r="L404" s="272"/>
    </row>
    <row r="405" spans="1:12" ht="11.25" customHeight="1">
      <c r="A405" s="81"/>
      <c r="B405" s="340" t="s">
        <v>832</v>
      </c>
      <c r="C405" s="268" t="s">
        <v>1000</v>
      </c>
      <c r="D405" s="268" t="s">
        <v>1906</v>
      </c>
      <c r="E405" s="269">
        <v>15000</v>
      </c>
      <c r="F405" s="270">
        <v>5</v>
      </c>
      <c r="G405" s="271" t="s">
        <v>556</v>
      </c>
      <c r="H405" s="960">
        <v>99</v>
      </c>
      <c r="I405" s="394">
        <v>99</v>
      </c>
      <c r="J405" s="394">
        <f t="shared" si="23"/>
        <v>0</v>
      </c>
      <c r="K405" s="431">
        <f t="shared" si="25"/>
        <v>59.4</v>
      </c>
      <c r="L405" s="272" t="s">
        <v>1561</v>
      </c>
    </row>
    <row r="406" spans="1:12" ht="11.25" customHeight="1">
      <c r="A406" s="81"/>
      <c r="B406" s="340" t="s">
        <v>835</v>
      </c>
      <c r="C406" s="268" t="s">
        <v>1000</v>
      </c>
      <c r="D406" s="268" t="s">
        <v>1906</v>
      </c>
      <c r="E406" s="269">
        <v>24000</v>
      </c>
      <c r="F406" s="270">
        <v>10</v>
      </c>
      <c r="G406" s="271" t="s">
        <v>556</v>
      </c>
      <c r="H406" s="960">
        <v>69</v>
      </c>
      <c r="I406" s="394">
        <v>59</v>
      </c>
      <c r="J406" s="394">
        <f t="shared" si="23"/>
        <v>10</v>
      </c>
      <c r="K406" s="431">
        <f t="shared" si="25"/>
        <v>41.400000000000006</v>
      </c>
      <c r="L406" s="272" t="s">
        <v>1561</v>
      </c>
    </row>
    <row r="407" spans="1:12" ht="3.95" customHeight="1">
      <c r="A407" s="81"/>
      <c r="B407" s="362"/>
      <c r="C407" s="195"/>
      <c r="D407" s="195"/>
      <c r="E407" s="196"/>
      <c r="F407" s="197"/>
      <c r="G407" s="198"/>
      <c r="H407" s="333" t="s">
        <v>1195</v>
      </c>
      <c r="I407" s="406"/>
      <c r="J407" s="406"/>
      <c r="K407" s="448"/>
      <c r="L407" s="224"/>
    </row>
    <row r="408" spans="1:12" ht="11.25" customHeight="1">
      <c r="A408" s="81"/>
      <c r="B408" s="344" t="s">
        <v>698</v>
      </c>
      <c r="C408" s="40" t="s">
        <v>1000</v>
      </c>
      <c r="D408" s="40" t="s">
        <v>1906</v>
      </c>
      <c r="E408" s="41">
        <v>6100</v>
      </c>
      <c r="F408" s="42">
        <v>0.02</v>
      </c>
      <c r="G408" s="11" t="s">
        <v>556</v>
      </c>
      <c r="H408" s="333">
        <v>390</v>
      </c>
      <c r="I408" s="391">
        <v>390</v>
      </c>
      <c r="J408" s="391">
        <f t="shared" si="23"/>
        <v>0</v>
      </c>
      <c r="K408" s="432">
        <f>(H408)-(H408)/100*($E$3)</f>
        <v>263.25</v>
      </c>
      <c r="L408" s="212"/>
    </row>
    <row r="409" spans="1:12" ht="11.25" customHeight="1">
      <c r="A409" s="121"/>
      <c r="B409" s="351" t="s">
        <v>829</v>
      </c>
      <c r="C409" s="120" t="s">
        <v>1000</v>
      </c>
      <c r="D409" s="120" t="s">
        <v>1906</v>
      </c>
      <c r="E409" s="119">
        <v>12100</v>
      </c>
      <c r="F409" s="118">
        <v>0.05</v>
      </c>
      <c r="G409" s="123" t="s">
        <v>556</v>
      </c>
      <c r="H409" s="333">
        <v>370</v>
      </c>
      <c r="I409" s="399">
        <v>370</v>
      </c>
      <c r="J409" s="399">
        <f t="shared" si="23"/>
        <v>0</v>
      </c>
      <c r="K409" s="444">
        <f t="shared" ref="K409:K417" si="26">(H409)-(H409)/100*($E$3)</f>
        <v>249.75</v>
      </c>
      <c r="L409" s="211"/>
    </row>
    <row r="410" spans="1:12" ht="11.25" customHeight="1">
      <c r="A410" s="81"/>
      <c r="B410" s="344" t="s">
        <v>830</v>
      </c>
      <c r="C410" s="40" t="s">
        <v>1000</v>
      </c>
      <c r="D410" s="40" t="s">
        <v>1906</v>
      </c>
      <c r="E410" s="41">
        <v>12100</v>
      </c>
      <c r="F410" s="42">
        <v>0.1</v>
      </c>
      <c r="G410" s="11" t="s">
        <v>556</v>
      </c>
      <c r="H410" s="333">
        <v>350</v>
      </c>
      <c r="I410" s="391">
        <v>350</v>
      </c>
      <c r="J410" s="391">
        <f t="shared" si="23"/>
        <v>0</v>
      </c>
      <c r="K410" s="432">
        <f t="shared" si="26"/>
        <v>236.25</v>
      </c>
      <c r="L410" s="212"/>
    </row>
    <row r="411" spans="1:12" ht="11.25" customHeight="1">
      <c r="A411" s="81"/>
      <c r="B411" s="344" t="s">
        <v>833</v>
      </c>
      <c r="C411" s="40" t="s">
        <v>1000</v>
      </c>
      <c r="D411" s="40" t="s">
        <v>1906</v>
      </c>
      <c r="E411" s="41">
        <v>24100</v>
      </c>
      <c r="F411" s="42">
        <v>0.1</v>
      </c>
      <c r="G411" s="11" t="s">
        <v>556</v>
      </c>
      <c r="H411" s="333">
        <v>370</v>
      </c>
      <c r="I411" s="391">
        <v>370</v>
      </c>
      <c r="J411" s="391">
        <f t="shared" si="23"/>
        <v>0</v>
      </c>
      <c r="K411" s="432">
        <f t="shared" si="26"/>
        <v>249.75</v>
      </c>
      <c r="L411" s="212"/>
    </row>
    <row r="412" spans="1:12" ht="11.25" customHeight="1">
      <c r="A412" s="81"/>
      <c r="B412" s="344" t="s">
        <v>834</v>
      </c>
      <c r="C412" s="40" t="s">
        <v>1000</v>
      </c>
      <c r="D412" s="40" t="s">
        <v>1906</v>
      </c>
      <c r="E412" s="41">
        <v>24100</v>
      </c>
      <c r="F412" s="42">
        <v>0.2</v>
      </c>
      <c r="G412" s="11" t="s">
        <v>556</v>
      </c>
      <c r="H412" s="333">
        <v>350</v>
      </c>
      <c r="I412" s="391">
        <v>350</v>
      </c>
      <c r="J412" s="391">
        <f t="shared" si="23"/>
        <v>0</v>
      </c>
      <c r="K412" s="432">
        <f t="shared" si="26"/>
        <v>236.25</v>
      </c>
      <c r="L412" s="212"/>
    </row>
    <row r="413" spans="1:12" ht="3.95" customHeight="1">
      <c r="A413" s="81"/>
      <c r="B413" s="351"/>
      <c r="C413" s="120"/>
      <c r="D413" s="120"/>
      <c r="E413" s="119"/>
      <c r="F413" s="118"/>
      <c r="G413" s="123"/>
      <c r="H413" s="333" t="s">
        <v>1195</v>
      </c>
      <c r="I413" s="399"/>
      <c r="J413" s="399"/>
      <c r="K413" s="444"/>
      <c r="L413" s="211"/>
    </row>
    <row r="414" spans="1:12" ht="11.25" customHeight="1">
      <c r="A414" s="81"/>
      <c r="B414" s="341" t="s">
        <v>403</v>
      </c>
      <c r="C414" s="47" t="s">
        <v>415</v>
      </c>
      <c r="D414" s="47" t="s">
        <v>1856</v>
      </c>
      <c r="E414" s="48" t="s">
        <v>455</v>
      </c>
      <c r="F414" s="49" t="s">
        <v>455</v>
      </c>
      <c r="G414" s="50" t="s">
        <v>455</v>
      </c>
      <c r="H414" s="333">
        <v>45</v>
      </c>
      <c r="I414" s="388">
        <v>35</v>
      </c>
      <c r="J414" s="388">
        <f t="shared" si="23"/>
        <v>10</v>
      </c>
      <c r="K414" s="441">
        <f t="shared" si="26"/>
        <v>30.375</v>
      </c>
      <c r="L414" s="213"/>
    </row>
    <row r="415" spans="1:12" ht="11.25" customHeight="1">
      <c r="A415" s="81"/>
      <c r="B415" s="341" t="s">
        <v>402</v>
      </c>
      <c r="C415" s="47" t="s">
        <v>417</v>
      </c>
      <c r="D415" s="47" t="s">
        <v>1857</v>
      </c>
      <c r="E415" s="48" t="s">
        <v>455</v>
      </c>
      <c r="F415" s="49" t="s">
        <v>455</v>
      </c>
      <c r="G415" s="50" t="s">
        <v>455</v>
      </c>
      <c r="H415" s="333">
        <v>25</v>
      </c>
      <c r="I415" s="388">
        <v>25</v>
      </c>
      <c r="J415" s="388">
        <f t="shared" si="23"/>
        <v>0</v>
      </c>
      <c r="K415" s="441">
        <f t="shared" si="26"/>
        <v>16.875</v>
      </c>
      <c r="L415" s="213"/>
    </row>
    <row r="416" spans="1:12" ht="11.25" customHeight="1">
      <c r="A416" s="81"/>
      <c r="B416" s="341" t="s">
        <v>413</v>
      </c>
      <c r="C416" s="47" t="s">
        <v>418</v>
      </c>
      <c r="D416" s="47" t="s">
        <v>2087</v>
      </c>
      <c r="E416" s="48" t="s">
        <v>455</v>
      </c>
      <c r="F416" s="49" t="s">
        <v>455</v>
      </c>
      <c r="G416" s="50" t="s">
        <v>455</v>
      </c>
      <c r="H416" s="333">
        <v>40</v>
      </c>
      <c r="I416" s="388">
        <v>35</v>
      </c>
      <c r="J416" s="388">
        <f t="shared" si="23"/>
        <v>5</v>
      </c>
      <c r="K416" s="441">
        <f t="shared" si="26"/>
        <v>27</v>
      </c>
      <c r="L416" s="213"/>
    </row>
    <row r="417" spans="1:12" ht="11.25" customHeight="1" thickBot="1">
      <c r="A417" s="80"/>
      <c r="B417" s="342" t="s">
        <v>414</v>
      </c>
      <c r="C417" s="43" t="s">
        <v>419</v>
      </c>
      <c r="D417" s="43" t="s">
        <v>1858</v>
      </c>
      <c r="E417" s="44" t="s">
        <v>455</v>
      </c>
      <c r="F417" s="45" t="s">
        <v>455</v>
      </c>
      <c r="G417" s="46" t="s">
        <v>455</v>
      </c>
      <c r="H417" s="924">
        <v>45</v>
      </c>
      <c r="I417" s="392">
        <v>40</v>
      </c>
      <c r="J417" s="392">
        <f t="shared" si="23"/>
        <v>5</v>
      </c>
      <c r="K417" s="443">
        <f t="shared" si="26"/>
        <v>30.375</v>
      </c>
      <c r="L417" s="214"/>
    </row>
    <row r="418" spans="1:12" ht="12.95" customHeight="1">
      <c r="A418" s="81"/>
      <c r="B418" s="340" t="s">
        <v>703</v>
      </c>
      <c r="C418" s="268" t="s">
        <v>1000</v>
      </c>
      <c r="D418" s="268" t="s">
        <v>1906</v>
      </c>
      <c r="E418" s="269">
        <v>3000</v>
      </c>
      <c r="F418" s="270">
        <v>1</v>
      </c>
      <c r="G418" s="271" t="s">
        <v>556</v>
      </c>
      <c r="H418" s="923">
        <v>99</v>
      </c>
      <c r="I418" s="394">
        <v>105</v>
      </c>
      <c r="J418" s="394">
        <f t="shared" si="23"/>
        <v>-6</v>
      </c>
      <c r="K418" s="431">
        <f t="shared" si="25"/>
        <v>59.4</v>
      </c>
      <c r="L418" s="272" t="s">
        <v>1561</v>
      </c>
    </row>
    <row r="419" spans="1:12" ht="12.95" customHeight="1">
      <c r="A419" s="81"/>
      <c r="B419" s="340" t="s">
        <v>705</v>
      </c>
      <c r="C419" s="268" t="s">
        <v>1000</v>
      </c>
      <c r="D419" s="268" t="s">
        <v>1906</v>
      </c>
      <c r="E419" s="269">
        <v>6000</v>
      </c>
      <c r="F419" s="270">
        <v>2</v>
      </c>
      <c r="G419" s="271" t="s">
        <v>556</v>
      </c>
      <c r="H419" s="333">
        <v>99</v>
      </c>
      <c r="I419" s="394">
        <v>105</v>
      </c>
      <c r="J419" s="394">
        <f t="shared" si="23"/>
        <v>-6</v>
      </c>
      <c r="K419" s="431">
        <f t="shared" si="25"/>
        <v>59.4</v>
      </c>
      <c r="L419" s="272" t="s">
        <v>1561</v>
      </c>
    </row>
    <row r="420" spans="1:12" ht="12.95" customHeight="1">
      <c r="A420" s="81"/>
      <c r="B420" s="340" t="s">
        <v>700</v>
      </c>
      <c r="C420" s="268" t="s">
        <v>1000</v>
      </c>
      <c r="D420" s="268" t="s">
        <v>1906</v>
      </c>
      <c r="E420" s="269">
        <v>15000</v>
      </c>
      <c r="F420" s="270">
        <v>5</v>
      </c>
      <c r="G420" s="271" t="s">
        <v>556</v>
      </c>
      <c r="H420" s="333">
        <v>99</v>
      </c>
      <c r="I420" s="394">
        <v>105</v>
      </c>
      <c r="J420" s="394">
        <f t="shared" si="23"/>
        <v>-6</v>
      </c>
      <c r="K420" s="431">
        <f t="shared" si="25"/>
        <v>59.4</v>
      </c>
      <c r="L420" s="272" t="s">
        <v>1561</v>
      </c>
    </row>
    <row r="421" spans="1:12" ht="12.95" customHeight="1">
      <c r="A421" s="81"/>
      <c r="B421" s="340" t="s">
        <v>701</v>
      </c>
      <c r="C421" s="268" t="s">
        <v>1000</v>
      </c>
      <c r="D421" s="268" t="s">
        <v>1906</v>
      </c>
      <c r="E421" s="269">
        <v>30000</v>
      </c>
      <c r="F421" s="270">
        <v>10</v>
      </c>
      <c r="G421" s="271" t="s">
        <v>556</v>
      </c>
      <c r="H421" s="333">
        <v>99</v>
      </c>
      <c r="I421" s="394">
        <v>105</v>
      </c>
      <c r="J421" s="394">
        <f t="shared" si="23"/>
        <v>-6</v>
      </c>
      <c r="K421" s="431">
        <f t="shared" si="25"/>
        <v>59.4</v>
      </c>
      <c r="L421" s="272" t="s">
        <v>1561</v>
      </c>
    </row>
    <row r="422" spans="1:12" ht="12.95" customHeight="1">
      <c r="A422" s="81"/>
      <c r="B422" s="340" t="s">
        <v>702</v>
      </c>
      <c r="C422" s="307" t="s">
        <v>1000</v>
      </c>
      <c r="D422" s="307" t="s">
        <v>1906</v>
      </c>
      <c r="E422" s="269">
        <v>30000</v>
      </c>
      <c r="F422" s="270">
        <v>10</v>
      </c>
      <c r="G422" s="271" t="s">
        <v>557</v>
      </c>
      <c r="H422" s="333">
        <v>99</v>
      </c>
      <c r="I422" s="394">
        <v>150</v>
      </c>
      <c r="J422" s="394">
        <f t="shared" si="23"/>
        <v>-51</v>
      </c>
      <c r="K422" s="431">
        <f t="shared" si="25"/>
        <v>59.4</v>
      </c>
      <c r="L422" s="272" t="s">
        <v>1561</v>
      </c>
    </row>
    <row r="423" spans="1:12" ht="12.95" customHeight="1" thickBot="1">
      <c r="A423" s="80"/>
      <c r="B423" s="350" t="s">
        <v>704</v>
      </c>
      <c r="C423" s="296" t="s">
        <v>1000</v>
      </c>
      <c r="D423" s="296" t="s">
        <v>1906</v>
      </c>
      <c r="E423" s="297">
        <v>60000</v>
      </c>
      <c r="F423" s="298">
        <v>20</v>
      </c>
      <c r="G423" s="299" t="s">
        <v>557</v>
      </c>
      <c r="H423" s="921">
        <v>99</v>
      </c>
      <c r="I423" s="398">
        <v>105</v>
      </c>
      <c r="J423" s="398">
        <f t="shared" si="23"/>
        <v>-6</v>
      </c>
      <c r="K423" s="446">
        <f t="shared" si="25"/>
        <v>59.4</v>
      </c>
      <c r="L423" s="272" t="s">
        <v>1561</v>
      </c>
    </row>
    <row r="424" spans="1:12">
      <c r="A424" s="81"/>
      <c r="B424" s="340" t="s">
        <v>990</v>
      </c>
      <c r="C424" s="268" t="s">
        <v>1000</v>
      </c>
      <c r="D424" s="268" t="s">
        <v>1906</v>
      </c>
      <c r="E424" s="269">
        <v>8000</v>
      </c>
      <c r="F424" s="270">
        <v>0.1</v>
      </c>
      <c r="G424" s="271" t="s">
        <v>557</v>
      </c>
      <c r="H424" s="922">
        <v>290</v>
      </c>
      <c r="I424" s="394">
        <v>260</v>
      </c>
      <c r="J424" s="394">
        <f t="shared" si="23"/>
        <v>30</v>
      </c>
      <c r="K424" s="431">
        <f t="shared" si="25"/>
        <v>174</v>
      </c>
      <c r="L424" s="272"/>
    </row>
    <row r="425" spans="1:12">
      <c r="A425" s="81"/>
      <c r="B425" s="340" t="s">
        <v>1112</v>
      </c>
      <c r="C425" s="268" t="s">
        <v>1000</v>
      </c>
      <c r="D425" s="268" t="s">
        <v>1906</v>
      </c>
      <c r="E425" s="269">
        <v>15000</v>
      </c>
      <c r="F425" s="270">
        <v>0.5</v>
      </c>
      <c r="G425" s="320" t="s">
        <v>557</v>
      </c>
      <c r="H425" s="333">
        <v>280</v>
      </c>
      <c r="I425" s="394">
        <v>255</v>
      </c>
      <c r="J425" s="394">
        <f t="shared" ref="J425:J473" si="27">IF(I425="-","-",H425-I425)</f>
        <v>25</v>
      </c>
      <c r="K425" s="431">
        <f t="shared" ref="K425:K431" si="28">(H425)-(H425)/100*($E$4)</f>
        <v>168</v>
      </c>
      <c r="L425" s="272"/>
    </row>
    <row r="426" spans="1:12">
      <c r="A426" s="81"/>
      <c r="B426" s="340" t="s">
        <v>974</v>
      </c>
      <c r="C426" s="268" t="s">
        <v>1000</v>
      </c>
      <c r="D426" s="268" t="s">
        <v>1906</v>
      </c>
      <c r="E426" s="269">
        <v>15000</v>
      </c>
      <c r="F426" s="270">
        <v>1</v>
      </c>
      <c r="G426" s="320" t="s">
        <v>557</v>
      </c>
      <c r="H426" s="333">
        <v>250</v>
      </c>
      <c r="I426" s="394">
        <v>220</v>
      </c>
      <c r="J426" s="394">
        <f t="shared" si="27"/>
        <v>30</v>
      </c>
      <c r="K426" s="431">
        <f t="shared" si="28"/>
        <v>150</v>
      </c>
      <c r="L426" s="272"/>
    </row>
    <row r="427" spans="1:12">
      <c r="A427" s="81"/>
      <c r="B427" s="340" t="s">
        <v>1101</v>
      </c>
      <c r="C427" s="268" t="s">
        <v>1000</v>
      </c>
      <c r="D427" s="268" t="s">
        <v>1906</v>
      </c>
      <c r="E427" s="269">
        <v>30000</v>
      </c>
      <c r="F427" s="270">
        <v>1</v>
      </c>
      <c r="G427" s="320" t="s">
        <v>557</v>
      </c>
      <c r="H427" s="333">
        <v>280</v>
      </c>
      <c r="I427" s="394">
        <v>250</v>
      </c>
      <c r="J427" s="394">
        <f t="shared" si="27"/>
        <v>30</v>
      </c>
      <c r="K427" s="431">
        <f t="shared" si="28"/>
        <v>168</v>
      </c>
      <c r="L427" s="272"/>
    </row>
    <row r="428" spans="1:12" ht="11.25" customHeight="1">
      <c r="A428" s="81"/>
      <c r="B428" s="340" t="s">
        <v>1109</v>
      </c>
      <c r="C428" s="268" t="s">
        <v>1000</v>
      </c>
      <c r="D428" s="268" t="s">
        <v>1906</v>
      </c>
      <c r="E428" s="269">
        <v>65000</v>
      </c>
      <c r="F428" s="270">
        <v>1</v>
      </c>
      <c r="G428" s="320" t="s">
        <v>557</v>
      </c>
      <c r="H428" s="333">
        <v>290</v>
      </c>
      <c r="I428" s="394">
        <v>265</v>
      </c>
      <c r="J428" s="394">
        <f t="shared" si="27"/>
        <v>25</v>
      </c>
      <c r="K428" s="431">
        <f t="shared" si="28"/>
        <v>174</v>
      </c>
      <c r="L428" s="272"/>
    </row>
    <row r="429" spans="1:12">
      <c r="A429" s="81"/>
      <c r="B429" s="340" t="s">
        <v>1106</v>
      </c>
      <c r="C429" s="268" t="s">
        <v>1000</v>
      </c>
      <c r="D429" s="268" t="s">
        <v>1906</v>
      </c>
      <c r="E429" s="269">
        <v>60000</v>
      </c>
      <c r="F429" s="270">
        <v>5</v>
      </c>
      <c r="G429" s="320" t="s">
        <v>557</v>
      </c>
      <c r="H429" s="333">
        <v>99</v>
      </c>
      <c r="I429" s="394">
        <v>120</v>
      </c>
      <c r="J429" s="394">
        <f t="shared" si="27"/>
        <v>-21</v>
      </c>
      <c r="K429" s="431">
        <f t="shared" si="28"/>
        <v>59.4</v>
      </c>
      <c r="L429" s="272" t="s">
        <v>1561</v>
      </c>
    </row>
    <row r="430" spans="1:12">
      <c r="A430" s="81"/>
      <c r="B430" s="340" t="s">
        <v>1102</v>
      </c>
      <c r="C430" s="268" t="s">
        <v>1000</v>
      </c>
      <c r="D430" s="268" t="s">
        <v>1906</v>
      </c>
      <c r="E430" s="269" t="s">
        <v>396</v>
      </c>
      <c r="F430" s="270" t="s">
        <v>535</v>
      </c>
      <c r="G430" s="320" t="s">
        <v>557</v>
      </c>
      <c r="H430" s="333">
        <v>99</v>
      </c>
      <c r="I430" s="394">
        <v>159</v>
      </c>
      <c r="J430" s="394">
        <f t="shared" si="27"/>
        <v>-60</v>
      </c>
      <c r="K430" s="431">
        <f t="shared" si="28"/>
        <v>59.4</v>
      </c>
      <c r="L430" s="272" t="s">
        <v>1561</v>
      </c>
    </row>
    <row r="431" spans="1:12" ht="12" thickBot="1">
      <c r="A431" s="80"/>
      <c r="B431" s="350" t="s">
        <v>1105</v>
      </c>
      <c r="C431" s="296" t="s">
        <v>1000</v>
      </c>
      <c r="D431" s="296" t="s">
        <v>1906</v>
      </c>
      <c r="E431" s="297" t="s">
        <v>539</v>
      </c>
      <c r="F431" s="298" t="s">
        <v>75</v>
      </c>
      <c r="G431" s="321" t="s">
        <v>557</v>
      </c>
      <c r="H431" s="921">
        <v>99</v>
      </c>
      <c r="I431" s="398">
        <v>120</v>
      </c>
      <c r="J431" s="398">
        <f t="shared" si="27"/>
        <v>-21</v>
      </c>
      <c r="K431" s="446">
        <f t="shared" si="28"/>
        <v>59.4</v>
      </c>
      <c r="L431" s="300" t="s">
        <v>1561</v>
      </c>
    </row>
    <row r="432" spans="1:12" ht="11.25" customHeight="1">
      <c r="A432" s="81"/>
      <c r="B432" s="351" t="s">
        <v>988</v>
      </c>
      <c r="C432" s="120" t="s">
        <v>1000</v>
      </c>
      <c r="D432" s="120" t="s">
        <v>1906</v>
      </c>
      <c r="E432" s="119">
        <v>6100</v>
      </c>
      <c r="F432" s="118">
        <v>0.02</v>
      </c>
      <c r="G432" s="56" t="s">
        <v>557</v>
      </c>
      <c r="H432" s="922">
        <v>450</v>
      </c>
      <c r="I432" s="399">
        <v>430</v>
      </c>
      <c r="J432" s="399">
        <f t="shared" si="27"/>
        <v>20</v>
      </c>
      <c r="K432" s="444">
        <f>(H432)-(H432)/100*($E$3)</f>
        <v>303.75</v>
      </c>
      <c r="L432" s="211"/>
    </row>
    <row r="433" spans="1:12" ht="11.25" customHeight="1">
      <c r="A433" s="81"/>
      <c r="B433" s="344" t="s">
        <v>989</v>
      </c>
      <c r="C433" s="40" t="s">
        <v>1000</v>
      </c>
      <c r="D433" s="40" t="s">
        <v>1906</v>
      </c>
      <c r="E433" s="41">
        <v>8100</v>
      </c>
      <c r="F433" s="42">
        <v>0.05</v>
      </c>
      <c r="G433" s="24" t="s">
        <v>557</v>
      </c>
      <c r="H433" s="333">
        <v>420</v>
      </c>
      <c r="I433" s="391">
        <v>400</v>
      </c>
      <c r="J433" s="391">
        <f t="shared" si="27"/>
        <v>20</v>
      </c>
      <c r="K433" s="432">
        <f t="shared" ref="K433:K473" si="29">(H433)-(H433)/100*($E$3)</f>
        <v>283.5</v>
      </c>
      <c r="L433" s="212"/>
    </row>
    <row r="434" spans="1:12">
      <c r="A434" s="81"/>
      <c r="B434" s="344" t="s">
        <v>975</v>
      </c>
      <c r="C434" s="40" t="s">
        <v>1000</v>
      </c>
      <c r="D434" s="40" t="s">
        <v>1906</v>
      </c>
      <c r="E434" s="41">
        <v>16100</v>
      </c>
      <c r="F434" s="42">
        <v>0.05</v>
      </c>
      <c r="G434" s="24" t="s">
        <v>557</v>
      </c>
      <c r="H434" s="333">
        <v>450</v>
      </c>
      <c r="I434" s="391">
        <v>430</v>
      </c>
      <c r="J434" s="391">
        <f t="shared" si="27"/>
        <v>20</v>
      </c>
      <c r="K434" s="432">
        <f t="shared" si="29"/>
        <v>303.75</v>
      </c>
      <c r="L434" s="212"/>
    </row>
    <row r="435" spans="1:12" ht="11.25" customHeight="1">
      <c r="A435" s="81"/>
      <c r="B435" s="344" t="s">
        <v>976</v>
      </c>
      <c r="C435" s="40" t="s">
        <v>1000</v>
      </c>
      <c r="D435" s="40" t="s">
        <v>1906</v>
      </c>
      <c r="E435" s="41">
        <v>16100</v>
      </c>
      <c r="F435" s="42">
        <v>0.1</v>
      </c>
      <c r="G435" s="24" t="s">
        <v>557</v>
      </c>
      <c r="H435" s="333">
        <v>420</v>
      </c>
      <c r="I435" s="391">
        <v>400</v>
      </c>
      <c r="J435" s="391">
        <f t="shared" si="27"/>
        <v>20</v>
      </c>
      <c r="K435" s="432">
        <f t="shared" si="29"/>
        <v>283.5</v>
      </c>
      <c r="L435" s="212"/>
    </row>
    <row r="436" spans="1:12">
      <c r="A436" s="81"/>
      <c r="B436" s="344" t="s">
        <v>1103</v>
      </c>
      <c r="C436" s="40" t="s">
        <v>1000</v>
      </c>
      <c r="D436" s="40" t="s">
        <v>1906</v>
      </c>
      <c r="E436" s="41">
        <v>36100</v>
      </c>
      <c r="F436" s="42">
        <v>0.1</v>
      </c>
      <c r="G436" s="24" t="s">
        <v>557</v>
      </c>
      <c r="H436" s="333">
        <v>460</v>
      </c>
      <c r="I436" s="391">
        <v>440</v>
      </c>
      <c r="J436" s="391">
        <f t="shared" si="27"/>
        <v>20</v>
      </c>
      <c r="K436" s="432">
        <f t="shared" si="29"/>
        <v>310.5</v>
      </c>
      <c r="L436" s="212"/>
    </row>
    <row r="437" spans="1:12">
      <c r="A437" s="81"/>
      <c r="B437" s="344" t="s">
        <v>1104</v>
      </c>
      <c r="C437" s="40" t="s">
        <v>1000</v>
      </c>
      <c r="D437" s="40" t="s">
        <v>1906</v>
      </c>
      <c r="E437" s="41">
        <v>36100</v>
      </c>
      <c r="F437" s="42">
        <v>0.2</v>
      </c>
      <c r="G437" s="24" t="s">
        <v>557</v>
      </c>
      <c r="H437" s="333">
        <v>440</v>
      </c>
      <c r="I437" s="391">
        <v>420</v>
      </c>
      <c r="J437" s="391">
        <f t="shared" si="27"/>
        <v>20</v>
      </c>
      <c r="K437" s="432">
        <f t="shared" si="29"/>
        <v>297</v>
      </c>
      <c r="L437" s="212"/>
    </row>
    <row r="438" spans="1:12" ht="11.25" customHeight="1">
      <c r="A438" s="81"/>
      <c r="B438" s="344" t="s">
        <v>1107</v>
      </c>
      <c r="C438" s="40" t="s">
        <v>1000</v>
      </c>
      <c r="D438" s="40" t="s">
        <v>1906</v>
      </c>
      <c r="E438" s="41">
        <v>65100</v>
      </c>
      <c r="F438" s="42">
        <v>0.2</v>
      </c>
      <c r="G438" s="24" t="s">
        <v>557</v>
      </c>
      <c r="H438" s="333">
        <v>460</v>
      </c>
      <c r="I438" s="391">
        <v>440</v>
      </c>
      <c r="J438" s="391">
        <f t="shared" si="27"/>
        <v>20</v>
      </c>
      <c r="K438" s="432">
        <f t="shared" si="29"/>
        <v>310.5</v>
      </c>
      <c r="L438" s="212"/>
    </row>
    <row r="439" spans="1:12" ht="11.25" customHeight="1">
      <c r="A439" s="81"/>
      <c r="B439" s="344" t="s">
        <v>1108</v>
      </c>
      <c r="C439" s="40" t="s">
        <v>1000</v>
      </c>
      <c r="D439" s="40" t="s">
        <v>1906</v>
      </c>
      <c r="E439" s="41">
        <v>65100</v>
      </c>
      <c r="F439" s="42">
        <v>0.5</v>
      </c>
      <c r="G439" s="24" t="s">
        <v>557</v>
      </c>
      <c r="H439" s="333">
        <v>440</v>
      </c>
      <c r="I439" s="391">
        <v>420</v>
      </c>
      <c r="J439" s="391">
        <f t="shared" si="27"/>
        <v>20</v>
      </c>
      <c r="K439" s="432">
        <f t="shared" si="29"/>
        <v>297</v>
      </c>
      <c r="L439" s="212"/>
    </row>
    <row r="440" spans="1:12" ht="3.95" customHeight="1">
      <c r="A440" s="81"/>
      <c r="B440" s="344"/>
      <c r="C440" s="40"/>
      <c r="D440" s="40"/>
      <c r="E440" s="41"/>
      <c r="F440" s="42"/>
      <c r="G440" s="24"/>
      <c r="H440" s="333" t="s">
        <v>1195</v>
      </c>
      <c r="I440" s="391"/>
      <c r="J440" s="391"/>
      <c r="K440" s="432"/>
      <c r="L440" s="212"/>
    </row>
    <row r="441" spans="1:12">
      <c r="A441" s="81"/>
      <c r="B441" s="344" t="s">
        <v>780</v>
      </c>
      <c r="C441" s="40" t="s">
        <v>1000</v>
      </c>
      <c r="D441" s="40" t="s">
        <v>1906</v>
      </c>
      <c r="E441" s="41">
        <v>8000</v>
      </c>
      <c r="F441" s="42">
        <v>0.1</v>
      </c>
      <c r="G441" s="24" t="s">
        <v>557</v>
      </c>
      <c r="H441" s="333">
        <v>490</v>
      </c>
      <c r="I441" s="391">
        <v>530</v>
      </c>
      <c r="J441" s="391">
        <f t="shared" si="27"/>
        <v>-40</v>
      </c>
      <c r="K441" s="432">
        <f t="shared" si="29"/>
        <v>330.75</v>
      </c>
      <c r="L441" s="212"/>
    </row>
    <row r="442" spans="1:12">
      <c r="A442" s="81"/>
      <c r="B442" s="344" t="s">
        <v>817</v>
      </c>
      <c r="C442" s="40" t="s">
        <v>1000</v>
      </c>
      <c r="D442" s="40" t="s">
        <v>1906</v>
      </c>
      <c r="E442" s="41">
        <v>15000</v>
      </c>
      <c r="F442" s="42">
        <v>0.1</v>
      </c>
      <c r="G442" s="24" t="s">
        <v>557</v>
      </c>
      <c r="H442" s="333">
        <v>580</v>
      </c>
      <c r="I442" s="391">
        <v>580</v>
      </c>
      <c r="J442" s="391">
        <f t="shared" si="27"/>
        <v>0</v>
      </c>
      <c r="K442" s="432">
        <f t="shared" si="29"/>
        <v>391.5</v>
      </c>
      <c r="L442" s="224" t="s">
        <v>1561</v>
      </c>
    </row>
    <row r="443" spans="1:12" ht="11.25" customHeight="1">
      <c r="A443" s="81"/>
      <c r="B443" s="346" t="s">
        <v>818</v>
      </c>
      <c r="C443" s="21" t="s">
        <v>1000</v>
      </c>
      <c r="D443" s="21" t="s">
        <v>1906</v>
      </c>
      <c r="E443" s="22">
        <v>65000</v>
      </c>
      <c r="F443" s="23">
        <v>1</v>
      </c>
      <c r="G443" s="24" t="s">
        <v>557</v>
      </c>
      <c r="H443" s="333">
        <v>510</v>
      </c>
      <c r="I443" s="391">
        <v>580</v>
      </c>
      <c r="J443" s="391">
        <f t="shared" si="27"/>
        <v>-70</v>
      </c>
      <c r="K443" s="432">
        <f t="shared" si="29"/>
        <v>344.25</v>
      </c>
      <c r="L443" s="212"/>
    </row>
    <row r="444" spans="1:12" ht="3.95" customHeight="1">
      <c r="A444" s="81"/>
      <c r="B444" s="363"/>
      <c r="C444" s="34"/>
      <c r="D444" s="34"/>
      <c r="E444" s="126"/>
      <c r="F444" s="127"/>
      <c r="G444" s="24"/>
      <c r="H444" s="333" t="s">
        <v>1195</v>
      </c>
      <c r="I444" s="388"/>
      <c r="J444" s="388"/>
      <c r="K444" s="441"/>
      <c r="L444" s="213"/>
    </row>
    <row r="445" spans="1:12" ht="11.25" customHeight="1" thickBot="1">
      <c r="A445" s="80"/>
      <c r="B445" s="342" t="s">
        <v>424</v>
      </c>
      <c r="C445" s="43" t="s">
        <v>575</v>
      </c>
      <c r="D445" s="43" t="s">
        <v>1859</v>
      </c>
      <c r="E445" s="44" t="s">
        <v>455</v>
      </c>
      <c r="F445" s="45" t="s">
        <v>455</v>
      </c>
      <c r="G445" s="24" t="s">
        <v>455</v>
      </c>
      <c r="H445" s="921">
        <v>25</v>
      </c>
      <c r="I445" s="392">
        <v>25</v>
      </c>
      <c r="J445" s="392">
        <f t="shared" si="27"/>
        <v>0</v>
      </c>
      <c r="K445" s="443">
        <f t="shared" si="29"/>
        <v>16.875</v>
      </c>
      <c r="L445" s="214"/>
    </row>
    <row r="446" spans="1:12" ht="11.25" customHeight="1">
      <c r="A446" s="79"/>
      <c r="B446" s="345" t="s">
        <v>2131</v>
      </c>
      <c r="C446" s="17" t="s">
        <v>1000</v>
      </c>
      <c r="D446" s="17" t="s">
        <v>1906</v>
      </c>
      <c r="E446" s="18">
        <v>6100</v>
      </c>
      <c r="F446" s="19">
        <v>0.02</v>
      </c>
      <c r="G446" s="20" t="s">
        <v>557</v>
      </c>
      <c r="H446" s="922">
        <v>950</v>
      </c>
      <c r="I446" s="391">
        <v>890</v>
      </c>
      <c r="J446" s="402">
        <f t="shared" si="27"/>
        <v>60</v>
      </c>
      <c r="K446" s="442">
        <f t="shared" si="29"/>
        <v>641.25</v>
      </c>
      <c r="L446" s="216"/>
    </row>
    <row r="447" spans="1:12" ht="11.25" customHeight="1">
      <c r="A447" s="81"/>
      <c r="B447" s="344" t="s">
        <v>333</v>
      </c>
      <c r="C447" s="40" t="s">
        <v>1000</v>
      </c>
      <c r="D447" s="40" t="s">
        <v>1906</v>
      </c>
      <c r="E447" s="41">
        <v>6100</v>
      </c>
      <c r="F447" s="42">
        <v>0.02</v>
      </c>
      <c r="G447" s="24" t="s">
        <v>557</v>
      </c>
      <c r="H447" s="333">
        <v>990</v>
      </c>
      <c r="I447" s="391">
        <v>920</v>
      </c>
      <c r="J447" s="391">
        <f t="shared" si="27"/>
        <v>70</v>
      </c>
      <c r="K447" s="432">
        <f t="shared" si="29"/>
        <v>668.25</v>
      </c>
      <c r="L447" s="212"/>
    </row>
    <row r="448" spans="1:12" ht="11.25" customHeight="1">
      <c r="A448" s="81"/>
      <c r="B448" s="344" t="s">
        <v>172</v>
      </c>
      <c r="C448" s="40" t="s">
        <v>1000</v>
      </c>
      <c r="D448" s="40" t="s">
        <v>1906</v>
      </c>
      <c r="E448" s="41">
        <v>6000</v>
      </c>
      <c r="F448" s="42">
        <v>0.05</v>
      </c>
      <c r="G448" s="24" t="s">
        <v>331</v>
      </c>
      <c r="H448" s="333">
        <v>890</v>
      </c>
      <c r="I448" s="391">
        <v>790</v>
      </c>
      <c r="J448" s="391">
        <f t="shared" si="27"/>
        <v>100</v>
      </c>
      <c r="K448" s="432">
        <f t="shared" si="29"/>
        <v>600.75</v>
      </c>
      <c r="L448" s="212"/>
    </row>
    <row r="449" spans="1:12" ht="11.25" customHeight="1">
      <c r="A449" s="81"/>
      <c r="B449" s="344" t="s">
        <v>334</v>
      </c>
      <c r="C449" s="40" t="s">
        <v>1000</v>
      </c>
      <c r="D449" s="40" t="s">
        <v>1906</v>
      </c>
      <c r="E449" s="41">
        <v>12100</v>
      </c>
      <c r="F449" s="42">
        <v>0.05</v>
      </c>
      <c r="G449" s="24" t="s">
        <v>331</v>
      </c>
      <c r="H449" s="333">
        <v>950</v>
      </c>
      <c r="I449" s="391">
        <v>890</v>
      </c>
      <c r="J449" s="391">
        <f t="shared" si="27"/>
        <v>60</v>
      </c>
      <c r="K449" s="432">
        <f t="shared" si="29"/>
        <v>641.25</v>
      </c>
      <c r="L449" s="212"/>
    </row>
    <row r="450" spans="1:12" ht="11.25" customHeight="1">
      <c r="A450" s="81"/>
      <c r="B450" s="344" t="s">
        <v>57</v>
      </c>
      <c r="C450" s="40" t="s">
        <v>1000</v>
      </c>
      <c r="D450" s="40" t="s">
        <v>1906</v>
      </c>
      <c r="E450" s="41">
        <v>12100</v>
      </c>
      <c r="F450" s="42">
        <v>0.1</v>
      </c>
      <c r="G450" s="24" t="s">
        <v>331</v>
      </c>
      <c r="H450" s="333">
        <v>890</v>
      </c>
      <c r="I450" s="391">
        <v>790</v>
      </c>
      <c r="J450" s="391">
        <f t="shared" si="27"/>
        <v>100</v>
      </c>
      <c r="K450" s="432">
        <f t="shared" si="29"/>
        <v>600.75</v>
      </c>
      <c r="L450" s="212"/>
    </row>
    <row r="451" spans="1:12" ht="11.25" customHeight="1">
      <c r="A451" s="81"/>
      <c r="B451" s="344" t="s">
        <v>457</v>
      </c>
      <c r="C451" s="40" t="s">
        <v>1000</v>
      </c>
      <c r="D451" s="40" t="s">
        <v>1906</v>
      </c>
      <c r="E451" s="41">
        <v>16100</v>
      </c>
      <c r="F451" s="42">
        <v>0.05</v>
      </c>
      <c r="G451" s="24" t="s">
        <v>557</v>
      </c>
      <c r="H451" s="333">
        <v>990</v>
      </c>
      <c r="I451" s="391">
        <v>920</v>
      </c>
      <c r="J451" s="391">
        <f t="shared" si="27"/>
        <v>70</v>
      </c>
      <c r="K451" s="432">
        <f t="shared" si="29"/>
        <v>668.25</v>
      </c>
      <c r="L451" s="212"/>
    </row>
    <row r="452" spans="1:12" ht="11.25" customHeight="1">
      <c r="A452" s="81"/>
      <c r="B452" s="344" t="s">
        <v>58</v>
      </c>
      <c r="C452" s="40" t="s">
        <v>1000</v>
      </c>
      <c r="D452" s="40" t="s">
        <v>1906</v>
      </c>
      <c r="E452" s="41">
        <v>16100</v>
      </c>
      <c r="F452" s="42">
        <v>0.1</v>
      </c>
      <c r="G452" s="24" t="s">
        <v>557</v>
      </c>
      <c r="H452" s="333">
        <v>920</v>
      </c>
      <c r="I452" s="391">
        <v>820</v>
      </c>
      <c r="J452" s="391">
        <f t="shared" si="27"/>
        <v>100</v>
      </c>
      <c r="K452" s="432">
        <f t="shared" si="29"/>
        <v>621</v>
      </c>
      <c r="L452" s="212"/>
    </row>
    <row r="453" spans="1:12" ht="11.25" customHeight="1">
      <c r="A453" s="81"/>
      <c r="B453" s="344" t="s">
        <v>458</v>
      </c>
      <c r="C453" s="40" t="s">
        <v>1000</v>
      </c>
      <c r="D453" s="40" t="s">
        <v>1906</v>
      </c>
      <c r="E453" s="41">
        <v>24100</v>
      </c>
      <c r="F453" s="42">
        <v>0.1</v>
      </c>
      <c r="G453" s="24" t="s">
        <v>331</v>
      </c>
      <c r="H453" s="333">
        <v>950</v>
      </c>
      <c r="I453" s="391">
        <v>890</v>
      </c>
      <c r="J453" s="391">
        <f t="shared" si="27"/>
        <v>60</v>
      </c>
      <c r="K453" s="432">
        <f t="shared" si="29"/>
        <v>641.25</v>
      </c>
      <c r="L453" s="212"/>
    </row>
    <row r="454" spans="1:12" ht="11.25" customHeight="1">
      <c r="A454" s="81"/>
      <c r="B454" s="344" t="s">
        <v>169</v>
      </c>
      <c r="C454" s="40" t="s">
        <v>1000</v>
      </c>
      <c r="D454" s="40" t="s">
        <v>1906</v>
      </c>
      <c r="E454" s="41">
        <v>24100</v>
      </c>
      <c r="F454" s="42">
        <v>0.2</v>
      </c>
      <c r="G454" s="24" t="s">
        <v>331</v>
      </c>
      <c r="H454" s="333">
        <v>890</v>
      </c>
      <c r="I454" s="391">
        <v>790</v>
      </c>
      <c r="J454" s="391">
        <f t="shared" si="27"/>
        <v>100</v>
      </c>
      <c r="K454" s="432">
        <f t="shared" si="29"/>
        <v>600.75</v>
      </c>
      <c r="L454" s="212"/>
    </row>
    <row r="455" spans="1:12" ht="11.25" customHeight="1">
      <c r="A455" s="81"/>
      <c r="B455" s="344" t="s">
        <v>459</v>
      </c>
      <c r="C455" s="40" t="s">
        <v>1000</v>
      </c>
      <c r="D455" s="40" t="s">
        <v>1906</v>
      </c>
      <c r="E455" s="41">
        <v>36100</v>
      </c>
      <c r="F455" s="42">
        <v>0.1</v>
      </c>
      <c r="G455" s="24" t="s">
        <v>557</v>
      </c>
      <c r="H455" s="333">
        <v>990</v>
      </c>
      <c r="I455" s="391">
        <v>920</v>
      </c>
      <c r="J455" s="391">
        <f t="shared" si="27"/>
        <v>70</v>
      </c>
      <c r="K455" s="432">
        <f t="shared" si="29"/>
        <v>668.25</v>
      </c>
      <c r="L455" s="213"/>
    </row>
    <row r="456" spans="1:12" ht="11.25" customHeight="1">
      <c r="A456" s="81"/>
      <c r="B456" s="344" t="s">
        <v>170</v>
      </c>
      <c r="C456" s="40" t="s">
        <v>2</v>
      </c>
      <c r="D456" s="40" t="s">
        <v>1906</v>
      </c>
      <c r="E456" s="41">
        <v>36100</v>
      </c>
      <c r="F456" s="42">
        <v>0.2</v>
      </c>
      <c r="G456" s="24" t="s">
        <v>557</v>
      </c>
      <c r="H456" s="333">
        <v>920</v>
      </c>
      <c r="I456" s="391">
        <v>820</v>
      </c>
      <c r="J456" s="391">
        <f t="shared" si="27"/>
        <v>100</v>
      </c>
      <c r="K456" s="432">
        <f t="shared" si="29"/>
        <v>621</v>
      </c>
      <c r="L456" s="212"/>
    </row>
    <row r="457" spans="1:12" ht="11.25" customHeight="1">
      <c r="A457" s="81"/>
      <c r="B457" s="344" t="s">
        <v>100</v>
      </c>
      <c r="C457" s="40" t="s">
        <v>1000</v>
      </c>
      <c r="D457" s="40" t="s">
        <v>1906</v>
      </c>
      <c r="E457" s="41">
        <v>65100</v>
      </c>
      <c r="F457" s="42">
        <v>0.2</v>
      </c>
      <c r="G457" s="24" t="s">
        <v>557</v>
      </c>
      <c r="H457" s="333">
        <v>990</v>
      </c>
      <c r="I457" s="391">
        <v>920</v>
      </c>
      <c r="J457" s="391">
        <f t="shared" si="27"/>
        <v>70</v>
      </c>
      <c r="K457" s="432">
        <f t="shared" si="29"/>
        <v>668.25</v>
      </c>
      <c r="L457" s="212"/>
    </row>
    <row r="458" spans="1:12" ht="11.25" customHeight="1">
      <c r="A458" s="111"/>
      <c r="B458" s="344" t="s">
        <v>171</v>
      </c>
      <c r="C458" s="40" t="s">
        <v>1000</v>
      </c>
      <c r="D458" s="40" t="s">
        <v>1906</v>
      </c>
      <c r="E458" s="41">
        <v>65100</v>
      </c>
      <c r="F458" s="42">
        <v>0.5</v>
      </c>
      <c r="G458" s="24" t="s">
        <v>557</v>
      </c>
      <c r="H458" s="333">
        <v>920</v>
      </c>
      <c r="I458" s="391">
        <v>820</v>
      </c>
      <c r="J458" s="391">
        <f t="shared" si="27"/>
        <v>100</v>
      </c>
      <c r="K458" s="432">
        <f t="shared" si="29"/>
        <v>621</v>
      </c>
      <c r="L458" s="212"/>
    </row>
    <row r="459" spans="1:12" ht="3.95" customHeight="1">
      <c r="A459" s="81"/>
      <c r="B459" s="344"/>
      <c r="C459" s="40"/>
      <c r="D459" s="40"/>
      <c r="E459" s="41"/>
      <c r="F459" s="42"/>
      <c r="G459" s="24"/>
      <c r="H459" s="333" t="s">
        <v>1195</v>
      </c>
      <c r="I459" s="391"/>
      <c r="J459" s="391"/>
      <c r="K459" s="432"/>
      <c r="L459" s="211"/>
    </row>
    <row r="460" spans="1:12">
      <c r="A460" s="81"/>
      <c r="B460" s="344" t="s">
        <v>1458</v>
      </c>
      <c r="C460" s="40" t="s">
        <v>1000</v>
      </c>
      <c r="D460" s="40" t="s">
        <v>1906</v>
      </c>
      <c r="E460" s="41">
        <v>6100</v>
      </c>
      <c r="F460" s="42">
        <v>0.1</v>
      </c>
      <c r="G460" s="24" t="s">
        <v>331</v>
      </c>
      <c r="H460" s="333">
        <v>850</v>
      </c>
      <c r="I460" s="391">
        <v>690</v>
      </c>
      <c r="J460" s="391">
        <f t="shared" si="27"/>
        <v>160</v>
      </c>
      <c r="K460" s="432">
        <f t="shared" si="29"/>
        <v>573.75</v>
      </c>
      <c r="L460" s="212"/>
    </row>
    <row r="461" spans="1:12">
      <c r="A461" s="81"/>
      <c r="B461" s="344" t="s">
        <v>1452</v>
      </c>
      <c r="C461" s="40" t="s">
        <v>1000</v>
      </c>
      <c r="D461" s="40" t="s">
        <v>1906</v>
      </c>
      <c r="E461" s="41">
        <v>12100</v>
      </c>
      <c r="F461" s="42">
        <v>0.2</v>
      </c>
      <c r="G461" s="24" t="s">
        <v>331</v>
      </c>
      <c r="H461" s="333">
        <v>850</v>
      </c>
      <c r="I461" s="391">
        <v>690</v>
      </c>
      <c r="J461" s="391">
        <f t="shared" si="27"/>
        <v>160</v>
      </c>
      <c r="K461" s="432">
        <f t="shared" si="29"/>
        <v>573.75</v>
      </c>
      <c r="L461" s="212"/>
    </row>
    <row r="462" spans="1:12">
      <c r="A462" s="81"/>
      <c r="B462" s="344" t="s">
        <v>1454</v>
      </c>
      <c r="C462" s="40" t="s">
        <v>1000</v>
      </c>
      <c r="D462" s="40" t="s">
        <v>1906</v>
      </c>
      <c r="E462" s="41">
        <v>30100</v>
      </c>
      <c r="F462" s="42">
        <v>0.5</v>
      </c>
      <c r="G462" s="24" t="s">
        <v>557</v>
      </c>
      <c r="H462" s="333">
        <v>850</v>
      </c>
      <c r="I462" s="391">
        <v>720</v>
      </c>
      <c r="J462" s="391">
        <f t="shared" si="27"/>
        <v>130</v>
      </c>
      <c r="K462" s="432">
        <f t="shared" si="29"/>
        <v>573.75</v>
      </c>
      <c r="L462" s="212"/>
    </row>
    <row r="463" spans="1:12" ht="11.25" customHeight="1">
      <c r="A463" s="81"/>
      <c r="B463" s="346" t="s">
        <v>1457</v>
      </c>
      <c r="C463" s="21" t="s">
        <v>1000</v>
      </c>
      <c r="D463" s="21" t="s">
        <v>1906</v>
      </c>
      <c r="E463" s="22">
        <v>60100</v>
      </c>
      <c r="F463" s="23">
        <v>1</v>
      </c>
      <c r="G463" s="24" t="s">
        <v>557</v>
      </c>
      <c r="H463" s="333">
        <v>850</v>
      </c>
      <c r="I463" s="391">
        <v>720</v>
      </c>
      <c r="J463" s="391">
        <f t="shared" si="27"/>
        <v>130</v>
      </c>
      <c r="K463" s="432">
        <f t="shared" si="29"/>
        <v>573.75</v>
      </c>
      <c r="L463" s="212"/>
    </row>
    <row r="464" spans="1:12" ht="3.95" customHeight="1">
      <c r="A464" s="81"/>
      <c r="B464" s="363"/>
      <c r="C464" s="34"/>
      <c r="D464" s="34"/>
      <c r="E464" s="126"/>
      <c r="F464" s="127"/>
      <c r="G464" s="24"/>
      <c r="H464" s="333" t="s">
        <v>1195</v>
      </c>
      <c r="I464" s="388"/>
      <c r="J464" s="388"/>
      <c r="K464" s="441"/>
      <c r="L464" s="213"/>
    </row>
    <row r="465" spans="1:12" ht="11.25" customHeight="1">
      <c r="A465" s="81"/>
      <c r="B465" s="344" t="s">
        <v>1459</v>
      </c>
      <c r="C465" s="40" t="s">
        <v>741</v>
      </c>
      <c r="D465" s="40" t="s">
        <v>1907</v>
      </c>
      <c r="E465" s="41">
        <v>6000</v>
      </c>
      <c r="F465" s="42">
        <v>1</v>
      </c>
      <c r="G465" s="11" t="s">
        <v>557</v>
      </c>
      <c r="H465" s="333">
        <v>990</v>
      </c>
      <c r="I465" s="391">
        <v>790</v>
      </c>
      <c r="J465" s="391">
        <f t="shared" si="27"/>
        <v>200</v>
      </c>
      <c r="K465" s="432">
        <f t="shared" si="29"/>
        <v>668.25</v>
      </c>
      <c r="L465" s="212"/>
    </row>
    <row r="466" spans="1:12" ht="11.25" customHeight="1">
      <c r="A466" s="81"/>
      <c r="B466" s="344" t="s">
        <v>1453</v>
      </c>
      <c r="C466" s="40" t="s">
        <v>741</v>
      </c>
      <c r="D466" s="40" t="s">
        <v>1907</v>
      </c>
      <c r="E466" s="41">
        <v>12000</v>
      </c>
      <c r="F466" s="42">
        <v>2</v>
      </c>
      <c r="G466" s="11" t="s">
        <v>557</v>
      </c>
      <c r="H466" s="333">
        <v>990</v>
      </c>
      <c r="I466" s="391">
        <v>790</v>
      </c>
      <c r="J466" s="391">
        <f t="shared" si="27"/>
        <v>200</v>
      </c>
      <c r="K466" s="432">
        <f t="shared" si="29"/>
        <v>668.25</v>
      </c>
      <c r="L466" s="212"/>
    </row>
    <row r="467" spans="1:12" ht="11.25" customHeight="1">
      <c r="A467" s="81"/>
      <c r="B467" s="344" t="s">
        <v>1455</v>
      </c>
      <c r="C467" s="40" t="s">
        <v>741</v>
      </c>
      <c r="D467" s="40" t="s">
        <v>1907</v>
      </c>
      <c r="E467" s="41">
        <v>30000</v>
      </c>
      <c r="F467" s="42">
        <v>5</v>
      </c>
      <c r="G467" s="11" t="s">
        <v>557</v>
      </c>
      <c r="H467" s="333">
        <v>990</v>
      </c>
      <c r="I467" s="391">
        <v>820</v>
      </c>
      <c r="J467" s="391">
        <f t="shared" si="27"/>
        <v>170</v>
      </c>
      <c r="K467" s="432">
        <f t="shared" si="29"/>
        <v>668.25</v>
      </c>
      <c r="L467" s="212"/>
    </row>
    <row r="468" spans="1:12" ht="11.25" customHeight="1" thickBot="1">
      <c r="A468" s="80"/>
      <c r="B468" s="342" t="s">
        <v>1456</v>
      </c>
      <c r="C468" s="43" t="s">
        <v>741</v>
      </c>
      <c r="D468" s="43" t="s">
        <v>1907</v>
      </c>
      <c r="E468" s="44">
        <v>60000</v>
      </c>
      <c r="F468" s="45">
        <v>10</v>
      </c>
      <c r="G468" s="35" t="s">
        <v>557</v>
      </c>
      <c r="H468" s="924">
        <v>990</v>
      </c>
      <c r="I468" s="392">
        <v>820</v>
      </c>
      <c r="J468" s="392">
        <f t="shared" si="27"/>
        <v>170</v>
      </c>
      <c r="K468" s="443">
        <f t="shared" si="29"/>
        <v>668.25</v>
      </c>
      <c r="L468" s="214"/>
    </row>
    <row r="469" spans="1:12" ht="17.25" customHeight="1">
      <c r="A469" s="81"/>
      <c r="B469" s="344" t="s">
        <v>1056</v>
      </c>
      <c r="C469" s="40" t="s">
        <v>2</v>
      </c>
      <c r="D469" s="40" t="s">
        <v>1906</v>
      </c>
      <c r="E469" s="41" t="s">
        <v>395</v>
      </c>
      <c r="F469" s="42" t="s">
        <v>532</v>
      </c>
      <c r="G469" s="39" t="s">
        <v>558</v>
      </c>
      <c r="H469" s="333">
        <v>820</v>
      </c>
      <c r="I469" s="391">
        <v>490</v>
      </c>
      <c r="J469" s="391">
        <f t="shared" si="27"/>
        <v>330</v>
      </c>
      <c r="K469" s="432">
        <f t="shared" si="29"/>
        <v>553.5</v>
      </c>
      <c r="L469" s="212" t="s">
        <v>1561</v>
      </c>
    </row>
    <row r="470" spans="1:12" ht="17.25" customHeight="1">
      <c r="A470" s="81"/>
      <c r="B470" s="344" t="s">
        <v>1194</v>
      </c>
      <c r="C470" s="40" t="s">
        <v>2</v>
      </c>
      <c r="D470" s="40" t="s">
        <v>1906</v>
      </c>
      <c r="E470" s="41" t="s">
        <v>76</v>
      </c>
      <c r="F470" s="42" t="s">
        <v>535</v>
      </c>
      <c r="G470" s="11" t="s">
        <v>558</v>
      </c>
      <c r="H470" s="333">
        <v>820</v>
      </c>
      <c r="I470" s="391">
        <v>800</v>
      </c>
      <c r="J470" s="391">
        <f t="shared" si="27"/>
        <v>20</v>
      </c>
      <c r="K470" s="432">
        <f t="shared" si="29"/>
        <v>553.5</v>
      </c>
      <c r="L470" s="212" t="s">
        <v>1561</v>
      </c>
    </row>
    <row r="471" spans="1:12" ht="3.95" customHeight="1">
      <c r="A471" s="81"/>
      <c r="B471" s="341"/>
      <c r="C471" s="47"/>
      <c r="D471" s="47"/>
      <c r="E471" s="48"/>
      <c r="F471" s="49"/>
      <c r="G471" s="11"/>
      <c r="H471" s="333" t="s">
        <v>1195</v>
      </c>
      <c r="I471" s="388"/>
      <c r="J471" s="388"/>
      <c r="K471" s="441"/>
      <c r="L471" s="213"/>
    </row>
    <row r="472" spans="1:12" ht="17.25" customHeight="1">
      <c r="A472" s="81"/>
      <c r="B472" s="341" t="s">
        <v>425</v>
      </c>
      <c r="C472" s="47" t="s">
        <v>29</v>
      </c>
      <c r="D472" s="47" t="s">
        <v>2040</v>
      </c>
      <c r="E472" s="48" t="s">
        <v>455</v>
      </c>
      <c r="F472" s="49" t="s">
        <v>455</v>
      </c>
      <c r="G472" s="11" t="s">
        <v>455</v>
      </c>
      <c r="H472" s="333">
        <v>45</v>
      </c>
      <c r="I472" s="388">
        <v>25</v>
      </c>
      <c r="J472" s="388">
        <f t="shared" si="27"/>
        <v>20</v>
      </c>
      <c r="K472" s="441">
        <f t="shared" si="29"/>
        <v>30.375</v>
      </c>
      <c r="L472" s="212" t="s">
        <v>1561</v>
      </c>
    </row>
    <row r="473" spans="1:12" ht="17.25" customHeight="1" thickBot="1">
      <c r="A473" s="81"/>
      <c r="B473" s="341" t="s">
        <v>426</v>
      </c>
      <c r="C473" s="47" t="s">
        <v>235</v>
      </c>
      <c r="D473" s="47" t="s">
        <v>2041</v>
      </c>
      <c r="E473" s="48" t="s">
        <v>455</v>
      </c>
      <c r="F473" s="49" t="s">
        <v>455</v>
      </c>
      <c r="G473" s="46" t="s">
        <v>455</v>
      </c>
      <c r="H473" s="333">
        <v>45</v>
      </c>
      <c r="I473" s="388">
        <v>25</v>
      </c>
      <c r="J473" s="388">
        <f t="shared" si="27"/>
        <v>20</v>
      </c>
      <c r="K473" s="441">
        <f t="shared" si="29"/>
        <v>30.375</v>
      </c>
      <c r="L473" s="212" t="s">
        <v>1561</v>
      </c>
    </row>
    <row r="474" spans="1:12">
      <c r="A474" s="1014"/>
      <c r="B474" s="579" t="s">
        <v>460</v>
      </c>
      <c r="C474" s="302" t="s">
        <v>741</v>
      </c>
      <c r="D474" s="302" t="s">
        <v>1907</v>
      </c>
      <c r="E474" s="303">
        <v>6000</v>
      </c>
      <c r="F474" s="304">
        <v>0.05</v>
      </c>
      <c r="G474" s="305" t="s">
        <v>461</v>
      </c>
      <c r="H474" s="922">
        <v>270</v>
      </c>
      <c r="I474" s="400">
        <v>260</v>
      </c>
      <c r="J474" s="400">
        <f t="shared" ref="J474:J535" si="30">IF(I474="-","-",H474-I474)</f>
        <v>10</v>
      </c>
      <c r="K474" s="445">
        <f t="shared" ref="K474:K521" si="31">(H474)-(H474)/100*($E$4)</f>
        <v>162</v>
      </c>
      <c r="L474" s="306"/>
    </row>
    <row r="475" spans="1:12">
      <c r="A475" s="529"/>
      <c r="B475" s="552" t="s">
        <v>453</v>
      </c>
      <c r="C475" s="268" t="s">
        <v>741</v>
      </c>
      <c r="D475" s="268" t="s">
        <v>1907</v>
      </c>
      <c r="E475" s="269">
        <v>12000</v>
      </c>
      <c r="F475" s="270">
        <v>0.1</v>
      </c>
      <c r="G475" s="271" t="s">
        <v>461</v>
      </c>
      <c r="H475" s="333">
        <v>270</v>
      </c>
      <c r="I475" s="394">
        <v>260</v>
      </c>
      <c r="J475" s="394">
        <f t="shared" si="30"/>
        <v>10</v>
      </c>
      <c r="K475" s="431">
        <f t="shared" si="31"/>
        <v>162</v>
      </c>
      <c r="L475" s="272"/>
    </row>
    <row r="476" spans="1:12">
      <c r="A476" s="529"/>
      <c r="B476" s="552" t="s">
        <v>454</v>
      </c>
      <c r="C476" s="268" t="s">
        <v>741</v>
      </c>
      <c r="D476" s="268" t="s">
        <v>1907</v>
      </c>
      <c r="E476" s="269">
        <v>30000</v>
      </c>
      <c r="F476" s="270">
        <v>0.2</v>
      </c>
      <c r="G476" s="271" t="s">
        <v>461</v>
      </c>
      <c r="H476" s="333">
        <v>270</v>
      </c>
      <c r="I476" s="394">
        <v>260</v>
      </c>
      <c r="J476" s="394">
        <f t="shared" si="30"/>
        <v>10</v>
      </c>
      <c r="K476" s="431">
        <f t="shared" si="31"/>
        <v>162</v>
      </c>
      <c r="L476" s="272"/>
    </row>
    <row r="477" spans="1:12" ht="3.95" customHeight="1">
      <c r="A477" s="529"/>
      <c r="B477" s="553"/>
      <c r="C477" s="195"/>
      <c r="D477" s="195"/>
      <c r="E477" s="196"/>
      <c r="F477" s="197"/>
      <c r="G477" s="198"/>
      <c r="H477" s="333" t="s">
        <v>1195</v>
      </c>
      <c r="I477" s="406"/>
      <c r="J477" s="406"/>
      <c r="K477" s="448"/>
      <c r="L477" s="224"/>
    </row>
    <row r="478" spans="1:12">
      <c r="A478" s="529"/>
      <c r="B478" s="552" t="s">
        <v>2123</v>
      </c>
      <c r="C478" s="268" t="s">
        <v>741</v>
      </c>
      <c r="D478" s="268" t="s">
        <v>1907</v>
      </c>
      <c r="E478" s="269" t="s">
        <v>394</v>
      </c>
      <c r="F478" s="270" t="s">
        <v>531</v>
      </c>
      <c r="G478" s="271" t="s">
        <v>461</v>
      </c>
      <c r="H478" s="333">
        <v>210</v>
      </c>
      <c r="I478" s="394">
        <v>210</v>
      </c>
      <c r="J478" s="394">
        <f t="shared" si="30"/>
        <v>0</v>
      </c>
      <c r="K478" s="431">
        <f t="shared" si="31"/>
        <v>126</v>
      </c>
      <c r="L478" s="272"/>
    </row>
    <row r="479" spans="1:12">
      <c r="A479" s="529"/>
      <c r="B479" s="552" t="s">
        <v>609</v>
      </c>
      <c r="C479" s="268" t="s">
        <v>741</v>
      </c>
      <c r="D479" s="268" t="s">
        <v>1907</v>
      </c>
      <c r="E479" s="269" t="s">
        <v>395</v>
      </c>
      <c r="F479" s="270" t="s">
        <v>532</v>
      </c>
      <c r="G479" s="271" t="s">
        <v>461</v>
      </c>
      <c r="H479" s="333">
        <v>210</v>
      </c>
      <c r="I479" s="394">
        <v>210</v>
      </c>
      <c r="J479" s="394">
        <f t="shared" si="30"/>
        <v>0</v>
      </c>
      <c r="K479" s="431">
        <f t="shared" si="31"/>
        <v>126</v>
      </c>
      <c r="L479" s="272"/>
    </row>
    <row r="480" spans="1:12">
      <c r="A480" s="529"/>
      <c r="B480" s="552" t="s">
        <v>2122</v>
      </c>
      <c r="C480" s="268" t="s">
        <v>741</v>
      </c>
      <c r="D480" s="268" t="s">
        <v>1907</v>
      </c>
      <c r="E480" s="269" t="s">
        <v>396</v>
      </c>
      <c r="F480" s="270" t="s">
        <v>535</v>
      </c>
      <c r="G480" s="271" t="s">
        <v>461</v>
      </c>
      <c r="H480" s="333">
        <v>210</v>
      </c>
      <c r="I480" s="394">
        <v>210</v>
      </c>
      <c r="J480" s="394">
        <f t="shared" si="30"/>
        <v>0</v>
      </c>
      <c r="K480" s="431">
        <f t="shared" si="31"/>
        <v>126</v>
      </c>
      <c r="L480" s="272"/>
    </row>
    <row r="481" spans="1:12" ht="3.95" customHeight="1">
      <c r="A481" s="529"/>
      <c r="B481" s="554"/>
      <c r="C481" s="47"/>
      <c r="D481" s="47"/>
      <c r="E481" s="48"/>
      <c r="F481" s="49"/>
      <c r="G481" s="50"/>
      <c r="H481" s="333" t="s">
        <v>1195</v>
      </c>
      <c r="I481" s="388"/>
      <c r="J481" s="388"/>
      <c r="K481" s="441"/>
      <c r="L481" s="213"/>
    </row>
    <row r="482" spans="1:12">
      <c r="A482" s="529"/>
      <c r="B482" s="554" t="s">
        <v>427</v>
      </c>
      <c r="C482" s="47" t="s">
        <v>679</v>
      </c>
      <c r="D482" s="47" t="s">
        <v>1910</v>
      </c>
      <c r="E482" s="48" t="s">
        <v>455</v>
      </c>
      <c r="F482" s="49" t="s">
        <v>455</v>
      </c>
      <c r="G482" s="50" t="s">
        <v>455</v>
      </c>
      <c r="H482" s="333">
        <v>25</v>
      </c>
      <c r="I482" s="388">
        <v>25</v>
      </c>
      <c r="J482" s="388">
        <f t="shared" si="30"/>
        <v>0</v>
      </c>
      <c r="K482" s="441">
        <f>(H482)-(H482)/100*($E$3)</f>
        <v>16.875</v>
      </c>
      <c r="L482" s="213"/>
    </row>
    <row r="483" spans="1:12">
      <c r="A483" s="529"/>
      <c r="B483" s="554" t="s">
        <v>428</v>
      </c>
      <c r="C483" s="47" t="s">
        <v>680</v>
      </c>
      <c r="D483" s="47" t="s">
        <v>1911</v>
      </c>
      <c r="E483" s="48" t="s">
        <v>455</v>
      </c>
      <c r="F483" s="49" t="s">
        <v>455</v>
      </c>
      <c r="G483" s="50" t="s">
        <v>455</v>
      </c>
      <c r="H483" s="333">
        <v>25</v>
      </c>
      <c r="I483" s="388">
        <v>25</v>
      </c>
      <c r="J483" s="388">
        <f t="shared" si="30"/>
        <v>0</v>
      </c>
      <c r="K483" s="441">
        <f t="shared" ref="K483:K485" si="32">(H483)-(H483)/100*($E$3)</f>
        <v>16.875</v>
      </c>
      <c r="L483" s="213"/>
    </row>
    <row r="484" spans="1:12">
      <c r="A484" s="529"/>
      <c r="B484" s="554" t="s">
        <v>233</v>
      </c>
      <c r="C484" s="47" t="s">
        <v>234</v>
      </c>
      <c r="D484" s="47" t="s">
        <v>1860</v>
      </c>
      <c r="E484" s="48" t="s">
        <v>455</v>
      </c>
      <c r="F484" s="49" t="s">
        <v>455</v>
      </c>
      <c r="G484" s="50" t="s">
        <v>455</v>
      </c>
      <c r="H484" s="333">
        <v>40</v>
      </c>
      <c r="I484" s="388">
        <v>40</v>
      </c>
      <c r="J484" s="388">
        <f t="shared" si="30"/>
        <v>0</v>
      </c>
      <c r="K484" s="441">
        <f t="shared" si="32"/>
        <v>27</v>
      </c>
      <c r="L484" s="213"/>
    </row>
    <row r="485" spans="1:12" ht="12" thickBot="1">
      <c r="A485" s="530"/>
      <c r="B485" s="555" t="s">
        <v>2115</v>
      </c>
      <c r="C485" s="43" t="s">
        <v>2281</v>
      </c>
      <c r="D485" s="43"/>
      <c r="E485" s="44" t="s">
        <v>455</v>
      </c>
      <c r="F485" s="45" t="s">
        <v>455</v>
      </c>
      <c r="G485" s="46" t="s">
        <v>455</v>
      </c>
      <c r="H485" s="924">
        <v>25</v>
      </c>
      <c r="I485" s="392">
        <v>35</v>
      </c>
      <c r="J485" s="392">
        <v>-10</v>
      </c>
      <c r="K485" s="454">
        <f t="shared" si="32"/>
        <v>16.875</v>
      </c>
      <c r="L485" s="214"/>
    </row>
    <row r="486" spans="1:12" ht="12" thickBot="1">
      <c r="A486" s="521"/>
      <c r="B486" s="970"/>
      <c r="C486" s="971"/>
      <c r="D486" s="971"/>
      <c r="E486" s="972"/>
      <c r="F486" s="973"/>
      <c r="G486" s="954"/>
      <c r="H486" s="974" t="s">
        <v>1195</v>
      </c>
      <c r="I486" s="968"/>
      <c r="J486" s="956"/>
      <c r="K486" s="975"/>
      <c r="L486" s="976"/>
    </row>
    <row r="487" spans="1:12" ht="13.5" customHeight="1" thickBot="1">
      <c r="A487" s="12"/>
      <c r="B487" s="155" t="s">
        <v>838</v>
      </c>
      <c r="C487" s="155"/>
      <c r="D487" s="155"/>
      <c r="E487" s="155"/>
      <c r="F487" s="155"/>
      <c r="G487" s="155"/>
      <c r="H487" s="1019"/>
      <c r="I487" s="404"/>
      <c r="J487" s="404"/>
      <c r="K487" s="155"/>
      <c r="L487" s="217"/>
    </row>
    <row r="488" spans="1:12" ht="11.25" customHeight="1">
      <c r="A488" s="81"/>
      <c r="B488" s="340" t="s">
        <v>1190</v>
      </c>
      <c r="C488" s="268" t="s">
        <v>999</v>
      </c>
      <c r="D488" s="268" t="s">
        <v>2039</v>
      </c>
      <c r="E488" s="269">
        <v>120000</v>
      </c>
      <c r="F488" s="270">
        <v>10</v>
      </c>
      <c r="G488" s="271" t="s">
        <v>1191</v>
      </c>
      <c r="H488" s="961">
        <v>345</v>
      </c>
      <c r="I488" s="394">
        <v>345</v>
      </c>
      <c r="J488" s="394">
        <f t="shared" si="30"/>
        <v>0</v>
      </c>
      <c r="K488" s="449">
        <f t="shared" si="31"/>
        <v>207</v>
      </c>
      <c r="L488" s="272" t="s">
        <v>1572</v>
      </c>
    </row>
    <row r="489" spans="1:12" ht="11.25" customHeight="1">
      <c r="A489" s="81"/>
      <c r="B489" s="340" t="s">
        <v>1192</v>
      </c>
      <c r="C489" s="268" t="s">
        <v>999</v>
      </c>
      <c r="D489" s="268" t="s">
        <v>2039</v>
      </c>
      <c r="E489" s="269">
        <v>12000</v>
      </c>
      <c r="F489" s="270">
        <v>1</v>
      </c>
      <c r="G489" s="271" t="s">
        <v>559</v>
      </c>
      <c r="H489" s="960">
        <v>215</v>
      </c>
      <c r="I489" s="394">
        <v>215</v>
      </c>
      <c r="J489" s="394">
        <f t="shared" si="30"/>
        <v>0</v>
      </c>
      <c r="K489" s="450">
        <f t="shared" si="31"/>
        <v>129</v>
      </c>
      <c r="L489" s="272" t="s">
        <v>1572</v>
      </c>
    </row>
    <row r="490" spans="1:12" ht="11.25" customHeight="1">
      <c r="A490" s="81"/>
      <c r="B490" s="340" t="s">
        <v>1193</v>
      </c>
      <c r="C490" s="268" t="s">
        <v>999</v>
      </c>
      <c r="D490" s="268" t="s">
        <v>2039</v>
      </c>
      <c r="E490" s="269">
        <v>150000</v>
      </c>
      <c r="F490" s="270">
        <v>50</v>
      </c>
      <c r="G490" s="271" t="s">
        <v>559</v>
      </c>
      <c r="H490" s="960">
        <v>160</v>
      </c>
      <c r="I490" s="394">
        <v>160</v>
      </c>
      <c r="J490" s="394">
        <f t="shared" si="30"/>
        <v>0</v>
      </c>
      <c r="K490" s="450">
        <f t="shared" si="31"/>
        <v>96</v>
      </c>
      <c r="L490" s="272" t="s">
        <v>1572</v>
      </c>
    </row>
    <row r="491" spans="1:12" ht="11.25" customHeight="1">
      <c r="A491" s="81"/>
      <c r="B491" s="340" t="s">
        <v>1166</v>
      </c>
      <c r="C491" s="268" t="s">
        <v>999</v>
      </c>
      <c r="D491" s="268" t="s">
        <v>2039</v>
      </c>
      <c r="E491" s="269">
        <v>150000</v>
      </c>
      <c r="F491" s="270">
        <v>5</v>
      </c>
      <c r="G491" s="271" t="s">
        <v>1165</v>
      </c>
      <c r="H491" s="960">
        <v>270</v>
      </c>
      <c r="I491" s="394">
        <v>270</v>
      </c>
      <c r="J491" s="394">
        <f t="shared" si="30"/>
        <v>0</v>
      </c>
      <c r="K491" s="450">
        <f t="shared" si="31"/>
        <v>162</v>
      </c>
      <c r="L491" s="272" t="s">
        <v>1572</v>
      </c>
    </row>
    <row r="492" spans="1:12" ht="11.25" customHeight="1">
      <c r="A492" s="81"/>
      <c r="B492" s="340" t="s">
        <v>1167</v>
      </c>
      <c r="C492" s="268" t="s">
        <v>999</v>
      </c>
      <c r="D492" s="268" t="s">
        <v>2039</v>
      </c>
      <c r="E492" s="269">
        <v>15000</v>
      </c>
      <c r="F492" s="270">
        <v>5</v>
      </c>
      <c r="G492" s="271" t="s">
        <v>559</v>
      </c>
      <c r="H492" s="960">
        <v>160</v>
      </c>
      <c r="I492" s="394">
        <v>160</v>
      </c>
      <c r="J492" s="394">
        <f t="shared" si="30"/>
        <v>0</v>
      </c>
      <c r="K492" s="450">
        <f t="shared" si="31"/>
        <v>96</v>
      </c>
      <c r="L492" s="272" t="s">
        <v>1572</v>
      </c>
    </row>
    <row r="493" spans="1:12" ht="11.25" customHeight="1">
      <c r="A493" s="81"/>
      <c r="B493" s="340" t="s">
        <v>1168</v>
      </c>
      <c r="C493" s="268" t="s">
        <v>999</v>
      </c>
      <c r="D493" s="268" t="s">
        <v>2039</v>
      </c>
      <c r="E493" s="269">
        <v>240000</v>
      </c>
      <c r="F493" s="270">
        <v>20</v>
      </c>
      <c r="G493" s="271" t="s">
        <v>1191</v>
      </c>
      <c r="H493" s="960">
        <v>190</v>
      </c>
      <c r="I493" s="394">
        <v>190</v>
      </c>
      <c r="J493" s="394">
        <f t="shared" si="30"/>
        <v>0</v>
      </c>
      <c r="K493" s="450">
        <f t="shared" si="31"/>
        <v>114</v>
      </c>
      <c r="L493" s="272" t="s">
        <v>1572</v>
      </c>
    </row>
    <row r="494" spans="1:12" ht="11.25" customHeight="1">
      <c r="A494" s="81"/>
      <c r="B494" s="340" t="s">
        <v>1169</v>
      </c>
      <c r="C494" s="268" t="s">
        <v>999</v>
      </c>
      <c r="D494" s="268" t="s">
        <v>2039</v>
      </c>
      <c r="E494" s="269">
        <v>24000</v>
      </c>
      <c r="F494" s="270">
        <v>2</v>
      </c>
      <c r="G494" s="271" t="s">
        <v>559</v>
      </c>
      <c r="H494" s="960">
        <v>215</v>
      </c>
      <c r="I494" s="394">
        <v>215</v>
      </c>
      <c r="J494" s="394">
        <f t="shared" si="30"/>
        <v>0</v>
      </c>
      <c r="K494" s="450">
        <f t="shared" si="31"/>
        <v>129</v>
      </c>
      <c r="L494" s="272" t="s">
        <v>1572</v>
      </c>
    </row>
    <row r="495" spans="1:12" ht="11.25" customHeight="1">
      <c r="A495" s="81"/>
      <c r="B495" s="340" t="s">
        <v>1170</v>
      </c>
      <c r="C495" s="268" t="s">
        <v>999</v>
      </c>
      <c r="D495" s="268" t="s">
        <v>2039</v>
      </c>
      <c r="E495" s="269">
        <v>36000</v>
      </c>
      <c r="F495" s="270">
        <v>10</v>
      </c>
      <c r="G495" s="271" t="s">
        <v>1165</v>
      </c>
      <c r="H495" s="960">
        <v>260</v>
      </c>
      <c r="I495" s="394">
        <v>260</v>
      </c>
      <c r="J495" s="394">
        <f t="shared" si="30"/>
        <v>0</v>
      </c>
      <c r="K495" s="450">
        <f t="shared" si="31"/>
        <v>156</v>
      </c>
      <c r="L495" s="272" t="s">
        <v>1572</v>
      </c>
    </row>
    <row r="496" spans="1:12" ht="11.25" customHeight="1" thickBot="1">
      <c r="A496" s="80"/>
      <c r="B496" s="347" t="s">
        <v>1171</v>
      </c>
      <c r="C496" s="268" t="s">
        <v>999</v>
      </c>
      <c r="D496" s="268" t="s">
        <v>2039</v>
      </c>
      <c r="E496" s="288">
        <v>6000</v>
      </c>
      <c r="F496" s="289">
        <v>2</v>
      </c>
      <c r="G496" s="290" t="s">
        <v>559</v>
      </c>
      <c r="H496" s="962">
        <v>160</v>
      </c>
      <c r="I496" s="394">
        <v>160</v>
      </c>
      <c r="J496" s="394">
        <f t="shared" si="30"/>
        <v>0</v>
      </c>
      <c r="K496" s="451">
        <f t="shared" si="31"/>
        <v>96</v>
      </c>
      <c r="L496" s="272" t="s">
        <v>1572</v>
      </c>
    </row>
    <row r="497" spans="1:13" ht="11.25" customHeight="1">
      <c r="A497" s="121"/>
      <c r="B497" s="355" t="s">
        <v>374</v>
      </c>
      <c r="C497" s="302" t="s">
        <v>999</v>
      </c>
      <c r="D497" s="302" t="s">
        <v>2039</v>
      </c>
      <c r="E497" s="303" t="s">
        <v>394</v>
      </c>
      <c r="F497" s="304" t="s">
        <v>531</v>
      </c>
      <c r="G497" s="305" t="s">
        <v>707</v>
      </c>
      <c r="H497" s="961">
        <v>175</v>
      </c>
      <c r="I497" s="400">
        <v>160</v>
      </c>
      <c r="J497" s="400">
        <f t="shared" si="30"/>
        <v>15</v>
      </c>
      <c r="K497" s="445">
        <f t="shared" si="31"/>
        <v>105</v>
      </c>
      <c r="L497" s="306"/>
      <c r="M497" s="239"/>
    </row>
    <row r="498" spans="1:13" ht="11.25" customHeight="1">
      <c r="A498" s="81"/>
      <c r="B498" s="340" t="s">
        <v>377</v>
      </c>
      <c r="C498" s="268" t="s">
        <v>999</v>
      </c>
      <c r="D498" s="268" t="s">
        <v>2039</v>
      </c>
      <c r="E498" s="269" t="s">
        <v>395</v>
      </c>
      <c r="F498" s="270" t="s">
        <v>532</v>
      </c>
      <c r="G498" s="271" t="s">
        <v>707</v>
      </c>
      <c r="H498" s="960">
        <v>175</v>
      </c>
      <c r="I498" s="394">
        <v>160</v>
      </c>
      <c r="J498" s="394">
        <f t="shared" si="30"/>
        <v>15</v>
      </c>
      <c r="K498" s="431">
        <f t="shared" si="31"/>
        <v>105</v>
      </c>
      <c r="L498" s="272"/>
      <c r="M498" s="239"/>
    </row>
    <row r="499" spans="1:13" ht="11.25" customHeight="1">
      <c r="A499" s="81"/>
      <c r="B499" s="340" t="s">
        <v>2140</v>
      </c>
      <c r="C499" s="268" t="s">
        <v>999</v>
      </c>
      <c r="D499" s="268" t="s">
        <v>2039</v>
      </c>
      <c r="E499" s="269" t="s">
        <v>59</v>
      </c>
      <c r="F499" s="270" t="s">
        <v>535</v>
      </c>
      <c r="G499" s="271" t="s">
        <v>707</v>
      </c>
      <c r="H499" s="960">
        <v>175</v>
      </c>
      <c r="I499" s="394">
        <v>160</v>
      </c>
      <c r="J499" s="394">
        <f t="shared" si="30"/>
        <v>15</v>
      </c>
      <c r="K499" s="431">
        <f t="shared" si="31"/>
        <v>105</v>
      </c>
      <c r="L499" s="272"/>
      <c r="M499" s="239"/>
    </row>
    <row r="500" spans="1:13" ht="11.25" customHeight="1">
      <c r="A500" s="81"/>
      <c r="B500" s="340" t="s">
        <v>2141</v>
      </c>
      <c r="C500" s="268" t="s">
        <v>999</v>
      </c>
      <c r="D500" s="268" t="s">
        <v>2039</v>
      </c>
      <c r="E500" s="269" t="s">
        <v>59</v>
      </c>
      <c r="F500" s="270" t="s">
        <v>535</v>
      </c>
      <c r="G500" s="271" t="s">
        <v>708</v>
      </c>
      <c r="H500" s="960">
        <v>270</v>
      </c>
      <c r="I500" s="394">
        <v>250</v>
      </c>
      <c r="J500" s="394">
        <f t="shared" si="30"/>
        <v>20</v>
      </c>
      <c r="K500" s="431">
        <f t="shared" si="31"/>
        <v>162</v>
      </c>
      <c r="L500" s="272"/>
      <c r="M500" s="239"/>
    </row>
    <row r="501" spans="1:13" ht="11.25" customHeight="1">
      <c r="A501" s="81"/>
      <c r="B501" s="340" t="s">
        <v>383</v>
      </c>
      <c r="C501" s="268" t="s">
        <v>999</v>
      </c>
      <c r="D501" s="268" t="s">
        <v>2039</v>
      </c>
      <c r="E501" s="269" t="s">
        <v>539</v>
      </c>
      <c r="F501" s="270" t="s">
        <v>687</v>
      </c>
      <c r="G501" s="271" t="s">
        <v>707</v>
      </c>
      <c r="H501" s="960">
        <v>175</v>
      </c>
      <c r="I501" s="394">
        <v>160</v>
      </c>
      <c r="J501" s="394">
        <f t="shared" si="30"/>
        <v>15</v>
      </c>
      <c r="K501" s="431">
        <f t="shared" si="31"/>
        <v>105</v>
      </c>
      <c r="L501" s="272"/>
      <c r="M501" s="239"/>
    </row>
    <row r="502" spans="1:13" ht="11.25" customHeight="1">
      <c r="A502" s="81"/>
      <c r="B502" s="340" t="s">
        <v>384</v>
      </c>
      <c r="C502" s="268" t="s">
        <v>999</v>
      </c>
      <c r="D502" s="268" t="s">
        <v>2039</v>
      </c>
      <c r="E502" s="269" t="s">
        <v>539</v>
      </c>
      <c r="F502" s="270" t="s">
        <v>687</v>
      </c>
      <c r="G502" s="271" t="s">
        <v>708</v>
      </c>
      <c r="H502" s="960">
        <v>270</v>
      </c>
      <c r="I502" s="394">
        <v>250</v>
      </c>
      <c r="J502" s="394">
        <f t="shared" si="30"/>
        <v>20</v>
      </c>
      <c r="K502" s="431">
        <f t="shared" si="31"/>
        <v>162</v>
      </c>
      <c r="L502" s="272"/>
      <c r="M502" s="239"/>
    </row>
    <row r="503" spans="1:13" ht="11.25" customHeight="1">
      <c r="A503" s="81"/>
      <c r="B503" s="340" t="s">
        <v>385</v>
      </c>
      <c r="C503" s="268" t="s">
        <v>999</v>
      </c>
      <c r="D503" s="268" t="s">
        <v>2039</v>
      </c>
      <c r="E503" s="269" t="s">
        <v>529</v>
      </c>
      <c r="F503" s="270" t="s">
        <v>688</v>
      </c>
      <c r="G503" s="271" t="s">
        <v>707</v>
      </c>
      <c r="H503" s="960">
        <v>175</v>
      </c>
      <c r="I503" s="394">
        <v>160</v>
      </c>
      <c r="J503" s="394">
        <f t="shared" si="30"/>
        <v>15</v>
      </c>
      <c r="K503" s="431">
        <f t="shared" si="31"/>
        <v>105</v>
      </c>
      <c r="L503" s="272"/>
      <c r="M503" s="239"/>
    </row>
    <row r="504" spans="1:13" ht="11.25" customHeight="1">
      <c r="A504" s="81"/>
      <c r="B504" s="340" t="s">
        <v>386</v>
      </c>
      <c r="C504" s="268" t="s">
        <v>999</v>
      </c>
      <c r="D504" s="268" t="s">
        <v>2039</v>
      </c>
      <c r="E504" s="269" t="s">
        <v>529</v>
      </c>
      <c r="F504" s="270" t="s">
        <v>688</v>
      </c>
      <c r="G504" s="271" t="s">
        <v>708</v>
      </c>
      <c r="H504" s="960">
        <v>270</v>
      </c>
      <c r="I504" s="394">
        <v>250</v>
      </c>
      <c r="J504" s="394">
        <f t="shared" si="30"/>
        <v>20</v>
      </c>
      <c r="K504" s="431">
        <f t="shared" si="31"/>
        <v>162</v>
      </c>
      <c r="L504" s="272"/>
      <c r="M504" s="239"/>
    </row>
    <row r="505" spans="1:13" ht="11.25" customHeight="1">
      <c r="A505" s="81"/>
      <c r="B505" s="340" t="s">
        <v>387</v>
      </c>
      <c r="C505" s="268" t="s">
        <v>999</v>
      </c>
      <c r="D505" s="268" t="s">
        <v>2039</v>
      </c>
      <c r="E505" s="269" t="s">
        <v>529</v>
      </c>
      <c r="F505" s="270" t="s">
        <v>688</v>
      </c>
      <c r="G505" s="271" t="s">
        <v>710</v>
      </c>
      <c r="H505" s="960">
        <v>370</v>
      </c>
      <c r="I505" s="394">
        <v>350</v>
      </c>
      <c r="J505" s="394">
        <f t="shared" si="30"/>
        <v>20</v>
      </c>
      <c r="K505" s="431">
        <f t="shared" si="31"/>
        <v>222</v>
      </c>
      <c r="L505" s="272"/>
      <c r="M505" s="239"/>
    </row>
    <row r="506" spans="1:13" ht="11.25" customHeight="1">
      <c r="A506" s="81"/>
      <c r="B506" s="340" t="s">
        <v>391</v>
      </c>
      <c r="C506" s="268" t="s">
        <v>999</v>
      </c>
      <c r="D506" s="268" t="s">
        <v>2039</v>
      </c>
      <c r="E506" s="269" t="s">
        <v>530</v>
      </c>
      <c r="F506" s="270" t="s">
        <v>689</v>
      </c>
      <c r="G506" s="271" t="s">
        <v>708</v>
      </c>
      <c r="H506" s="960">
        <v>270</v>
      </c>
      <c r="I506" s="394">
        <v>250</v>
      </c>
      <c r="J506" s="394">
        <f t="shared" si="30"/>
        <v>20</v>
      </c>
      <c r="K506" s="431">
        <f t="shared" si="31"/>
        <v>162</v>
      </c>
      <c r="L506" s="272"/>
      <c r="M506" s="239"/>
    </row>
    <row r="507" spans="1:13" ht="11.25" customHeight="1">
      <c r="A507" s="81"/>
      <c r="B507" s="340" t="s">
        <v>392</v>
      </c>
      <c r="C507" s="268" t="s">
        <v>999</v>
      </c>
      <c r="D507" s="268" t="s">
        <v>2039</v>
      </c>
      <c r="E507" s="269" t="s">
        <v>530</v>
      </c>
      <c r="F507" s="270" t="s">
        <v>689</v>
      </c>
      <c r="G507" s="271" t="s">
        <v>710</v>
      </c>
      <c r="H507" s="960">
        <v>370</v>
      </c>
      <c r="I507" s="394">
        <v>350</v>
      </c>
      <c r="J507" s="394">
        <f t="shared" si="30"/>
        <v>20</v>
      </c>
      <c r="K507" s="431">
        <f t="shared" si="31"/>
        <v>222</v>
      </c>
      <c r="L507" s="272"/>
      <c r="M507" s="239"/>
    </row>
    <row r="508" spans="1:13" ht="3.95" customHeight="1">
      <c r="A508" s="121"/>
      <c r="B508" s="364"/>
      <c r="C508" s="199"/>
      <c r="D508" s="199"/>
      <c r="E508" s="200"/>
      <c r="F508" s="201"/>
      <c r="G508" s="202"/>
      <c r="H508" s="333" t="s">
        <v>1195</v>
      </c>
      <c r="I508" s="407"/>
      <c r="J508" s="407"/>
      <c r="K508" s="452"/>
      <c r="L508" s="227"/>
      <c r="M508" s="239"/>
    </row>
    <row r="509" spans="1:13" ht="11.25" customHeight="1">
      <c r="A509" s="81"/>
      <c r="B509" s="340" t="s">
        <v>375</v>
      </c>
      <c r="C509" s="268" t="s">
        <v>999</v>
      </c>
      <c r="D509" s="268" t="s">
        <v>2039</v>
      </c>
      <c r="E509" s="269">
        <v>6000</v>
      </c>
      <c r="F509" s="270">
        <v>0.5</v>
      </c>
      <c r="G509" s="271" t="s">
        <v>707</v>
      </c>
      <c r="H509" s="960">
        <v>199</v>
      </c>
      <c r="I509" s="394">
        <v>180</v>
      </c>
      <c r="J509" s="394">
        <f t="shared" si="30"/>
        <v>19</v>
      </c>
      <c r="K509" s="431">
        <f t="shared" si="31"/>
        <v>119.4</v>
      </c>
      <c r="L509" s="272"/>
      <c r="M509" s="239"/>
    </row>
    <row r="510" spans="1:13" ht="11.25" customHeight="1">
      <c r="A510" s="81"/>
      <c r="B510" s="340" t="s">
        <v>378</v>
      </c>
      <c r="C510" s="268" t="s">
        <v>999</v>
      </c>
      <c r="D510" s="268" t="s">
        <v>2039</v>
      </c>
      <c r="E510" s="269">
        <v>12000</v>
      </c>
      <c r="F510" s="270">
        <v>1</v>
      </c>
      <c r="G510" s="271" t="s">
        <v>707</v>
      </c>
      <c r="H510" s="960">
        <v>199</v>
      </c>
      <c r="I510" s="394">
        <v>180</v>
      </c>
      <c r="J510" s="394">
        <f t="shared" si="30"/>
        <v>19</v>
      </c>
      <c r="K510" s="431">
        <f t="shared" si="31"/>
        <v>119.4</v>
      </c>
      <c r="L510" s="272"/>
      <c r="M510" s="239"/>
    </row>
    <row r="511" spans="1:13" ht="11.25" customHeight="1">
      <c r="A511" s="81"/>
      <c r="B511" s="340" t="s">
        <v>379</v>
      </c>
      <c r="C511" s="268" t="s">
        <v>999</v>
      </c>
      <c r="D511" s="268" t="s">
        <v>2039</v>
      </c>
      <c r="E511" s="269">
        <v>24000</v>
      </c>
      <c r="F511" s="270">
        <v>2</v>
      </c>
      <c r="G511" s="271" t="s">
        <v>707</v>
      </c>
      <c r="H511" s="960">
        <v>199</v>
      </c>
      <c r="I511" s="394">
        <v>180</v>
      </c>
      <c r="J511" s="394">
        <f t="shared" si="30"/>
        <v>19</v>
      </c>
      <c r="K511" s="431">
        <f t="shared" si="31"/>
        <v>119.4</v>
      </c>
      <c r="L511" s="272"/>
      <c r="M511" s="239"/>
    </row>
    <row r="512" spans="1:13" ht="11.25" customHeight="1">
      <c r="A512" s="81"/>
      <c r="B512" s="340" t="s">
        <v>382</v>
      </c>
      <c r="C512" s="268" t="s">
        <v>999</v>
      </c>
      <c r="D512" s="268" t="s">
        <v>2039</v>
      </c>
      <c r="E512" s="269">
        <v>60000</v>
      </c>
      <c r="F512" s="270">
        <v>5</v>
      </c>
      <c r="G512" s="271" t="s">
        <v>707</v>
      </c>
      <c r="H512" s="960">
        <v>199</v>
      </c>
      <c r="I512" s="394">
        <v>180</v>
      </c>
      <c r="J512" s="394">
        <f t="shared" si="30"/>
        <v>19</v>
      </c>
      <c r="K512" s="431">
        <f t="shared" si="31"/>
        <v>119.4</v>
      </c>
      <c r="L512" s="272"/>
      <c r="M512" s="239"/>
    </row>
    <row r="513" spans="1:13" ht="11.25" customHeight="1">
      <c r="A513" s="81"/>
      <c r="B513" s="340" t="s">
        <v>390</v>
      </c>
      <c r="C513" s="268" t="s">
        <v>999</v>
      </c>
      <c r="D513" s="268" t="s">
        <v>2039</v>
      </c>
      <c r="E513" s="269">
        <v>120000</v>
      </c>
      <c r="F513" s="270">
        <v>10</v>
      </c>
      <c r="G513" s="271" t="s">
        <v>707</v>
      </c>
      <c r="H513" s="960">
        <v>199</v>
      </c>
      <c r="I513" s="394">
        <v>180</v>
      </c>
      <c r="J513" s="394">
        <f t="shared" si="30"/>
        <v>19</v>
      </c>
      <c r="K513" s="431">
        <f t="shared" si="31"/>
        <v>119.4</v>
      </c>
      <c r="L513" s="272"/>
      <c r="M513" s="239"/>
    </row>
    <row r="514" spans="1:13" ht="3.95" customHeight="1">
      <c r="A514" s="121"/>
      <c r="B514" s="364"/>
      <c r="C514" s="199"/>
      <c r="D514" s="199"/>
      <c r="E514" s="200"/>
      <c r="F514" s="201"/>
      <c r="G514" s="202"/>
      <c r="H514" s="202"/>
      <c r="I514" s="407"/>
      <c r="J514" s="407"/>
      <c r="K514" s="452"/>
      <c r="L514" s="227"/>
      <c r="M514" s="239"/>
    </row>
    <row r="515" spans="1:13" ht="11.25" customHeight="1">
      <c r="A515" s="81"/>
      <c r="B515" s="340" t="s">
        <v>376</v>
      </c>
      <c r="C515" s="268" t="s">
        <v>999</v>
      </c>
      <c r="D515" s="268" t="s">
        <v>2039</v>
      </c>
      <c r="E515" s="269" t="s">
        <v>395</v>
      </c>
      <c r="F515" s="270" t="s">
        <v>533</v>
      </c>
      <c r="G515" s="271" t="s">
        <v>707</v>
      </c>
      <c r="H515" s="960">
        <v>305</v>
      </c>
      <c r="I515" s="394">
        <v>270</v>
      </c>
      <c r="J515" s="394">
        <f t="shared" si="30"/>
        <v>35</v>
      </c>
      <c r="K515" s="431">
        <f t="shared" si="31"/>
        <v>183</v>
      </c>
      <c r="L515" s="272"/>
      <c r="M515" s="239"/>
    </row>
    <row r="516" spans="1:13" ht="11.25" customHeight="1">
      <c r="A516" s="81"/>
      <c r="B516" s="340" t="s">
        <v>2139</v>
      </c>
      <c r="C516" s="268" t="s">
        <v>999</v>
      </c>
      <c r="D516" s="268" t="s">
        <v>2039</v>
      </c>
      <c r="E516" s="269" t="s">
        <v>59</v>
      </c>
      <c r="F516" s="270" t="s">
        <v>534</v>
      </c>
      <c r="G516" s="271" t="s">
        <v>707</v>
      </c>
      <c r="H516" s="960">
        <v>305</v>
      </c>
      <c r="I516" s="394">
        <v>270</v>
      </c>
      <c r="J516" s="394">
        <f t="shared" si="30"/>
        <v>35</v>
      </c>
      <c r="K516" s="431">
        <f t="shared" si="31"/>
        <v>183</v>
      </c>
      <c r="L516" s="272"/>
      <c r="M516" s="239"/>
    </row>
    <row r="517" spans="1:13" ht="11.25" customHeight="1">
      <c r="A517" s="81"/>
      <c r="B517" s="340" t="s">
        <v>380</v>
      </c>
      <c r="C517" s="268" t="s">
        <v>999</v>
      </c>
      <c r="D517" s="268" t="s">
        <v>2039</v>
      </c>
      <c r="E517" s="269" t="s">
        <v>539</v>
      </c>
      <c r="F517" s="270" t="s">
        <v>531</v>
      </c>
      <c r="G517" s="271" t="s">
        <v>707</v>
      </c>
      <c r="H517" s="960">
        <v>305</v>
      </c>
      <c r="I517" s="394">
        <v>270</v>
      </c>
      <c r="J517" s="394">
        <f t="shared" si="30"/>
        <v>35</v>
      </c>
      <c r="K517" s="431">
        <f t="shared" si="31"/>
        <v>183</v>
      </c>
      <c r="L517" s="272"/>
      <c r="M517" s="239"/>
    </row>
    <row r="518" spans="1:13" ht="11.25" customHeight="1">
      <c r="A518" s="81"/>
      <c r="B518" s="340" t="s">
        <v>381</v>
      </c>
      <c r="C518" s="268" t="s">
        <v>999</v>
      </c>
      <c r="D518" s="268" t="s">
        <v>2039</v>
      </c>
      <c r="E518" s="269" t="s">
        <v>539</v>
      </c>
      <c r="F518" s="270" t="s">
        <v>531</v>
      </c>
      <c r="G518" s="271" t="s">
        <v>709</v>
      </c>
      <c r="H518" s="960">
        <v>370</v>
      </c>
      <c r="I518" s="394">
        <v>350</v>
      </c>
      <c r="J518" s="394">
        <f t="shared" si="30"/>
        <v>20</v>
      </c>
      <c r="K518" s="431">
        <f t="shared" si="31"/>
        <v>222</v>
      </c>
      <c r="L518" s="272"/>
      <c r="M518" s="239"/>
    </row>
    <row r="519" spans="1:13" ht="11.25" customHeight="1">
      <c r="A519" s="81"/>
      <c r="B519" s="340" t="s">
        <v>388</v>
      </c>
      <c r="C519" s="268" t="s">
        <v>999</v>
      </c>
      <c r="D519" s="268" t="s">
        <v>2039</v>
      </c>
      <c r="E519" s="269" t="s">
        <v>529</v>
      </c>
      <c r="F519" s="270" t="s">
        <v>532</v>
      </c>
      <c r="G519" s="271" t="s">
        <v>707</v>
      </c>
      <c r="H519" s="960">
        <v>305</v>
      </c>
      <c r="I519" s="394">
        <v>270</v>
      </c>
      <c r="J519" s="394">
        <f t="shared" si="30"/>
        <v>35</v>
      </c>
      <c r="K519" s="431">
        <f t="shared" si="31"/>
        <v>183</v>
      </c>
      <c r="L519" s="272"/>
      <c r="M519" s="239"/>
    </row>
    <row r="520" spans="1:13" ht="11.25" customHeight="1">
      <c r="A520" s="81"/>
      <c r="B520" s="340" t="s">
        <v>389</v>
      </c>
      <c r="C520" s="268" t="s">
        <v>999</v>
      </c>
      <c r="D520" s="268" t="s">
        <v>2039</v>
      </c>
      <c r="E520" s="269" t="s">
        <v>529</v>
      </c>
      <c r="F520" s="270" t="s">
        <v>532</v>
      </c>
      <c r="G520" s="271" t="s">
        <v>709</v>
      </c>
      <c r="H520" s="960">
        <v>370</v>
      </c>
      <c r="I520" s="394">
        <v>350</v>
      </c>
      <c r="J520" s="394">
        <f t="shared" si="30"/>
        <v>20</v>
      </c>
      <c r="K520" s="431">
        <f t="shared" si="31"/>
        <v>222</v>
      </c>
      <c r="L520" s="272"/>
      <c r="M520" s="239"/>
    </row>
    <row r="521" spans="1:13" ht="11.25" customHeight="1">
      <c r="A521" s="81"/>
      <c r="B521" s="340" t="s">
        <v>393</v>
      </c>
      <c r="C521" s="268" t="s">
        <v>999</v>
      </c>
      <c r="D521" s="268" t="s">
        <v>2039</v>
      </c>
      <c r="E521" s="269" t="s">
        <v>530</v>
      </c>
      <c r="F521" s="270" t="s">
        <v>535</v>
      </c>
      <c r="G521" s="271" t="s">
        <v>709</v>
      </c>
      <c r="H521" s="960">
        <v>370</v>
      </c>
      <c r="I521" s="394">
        <v>350</v>
      </c>
      <c r="J521" s="394">
        <f t="shared" si="30"/>
        <v>20</v>
      </c>
      <c r="K521" s="431">
        <f t="shared" si="31"/>
        <v>222</v>
      </c>
      <c r="L521" s="272"/>
      <c r="M521" s="239"/>
    </row>
    <row r="522" spans="1:13" ht="3.95" customHeight="1">
      <c r="A522" s="121"/>
      <c r="B522" s="364"/>
      <c r="C522" s="199"/>
      <c r="D522" s="199"/>
      <c r="E522" s="200"/>
      <c r="F522" s="201"/>
      <c r="G522" s="202"/>
      <c r="H522" s="333" t="s">
        <v>1195</v>
      </c>
      <c r="I522" s="407"/>
      <c r="J522" s="407"/>
      <c r="K522" s="452"/>
      <c r="L522" s="227"/>
      <c r="M522" s="239"/>
    </row>
    <row r="523" spans="1:13">
      <c r="A523" s="81"/>
      <c r="B523" s="341" t="s">
        <v>507</v>
      </c>
      <c r="C523" s="47" t="s">
        <v>638</v>
      </c>
      <c r="D523" s="47" t="s">
        <v>1924</v>
      </c>
      <c r="E523" s="48" t="s">
        <v>455</v>
      </c>
      <c r="F523" s="49" t="s">
        <v>455</v>
      </c>
      <c r="G523" s="50" t="str">
        <f>A553:L553</f>
        <v>310 x 300</v>
      </c>
      <c r="H523" s="333">
        <v>55</v>
      </c>
      <c r="I523" s="388">
        <v>50</v>
      </c>
      <c r="J523" s="388">
        <f t="shared" si="30"/>
        <v>5</v>
      </c>
      <c r="K523" s="441">
        <f>(H523)-(H523)/100*($E$3)</f>
        <v>37.125</v>
      </c>
      <c r="L523" s="213"/>
    </row>
    <row r="524" spans="1:13">
      <c r="A524" s="81"/>
      <c r="B524" s="341" t="s">
        <v>506</v>
      </c>
      <c r="C524" s="47" t="s">
        <v>639</v>
      </c>
      <c r="D524" s="47" t="s">
        <v>1925</v>
      </c>
      <c r="E524" s="48" t="s">
        <v>455</v>
      </c>
      <c r="F524" s="49" t="s">
        <v>455</v>
      </c>
      <c r="G524" s="50" t="s">
        <v>455</v>
      </c>
      <c r="H524" s="333">
        <v>25</v>
      </c>
      <c r="I524" s="388">
        <v>25</v>
      </c>
      <c r="J524" s="388">
        <f t="shared" si="30"/>
        <v>0</v>
      </c>
      <c r="K524" s="441">
        <f t="shared" ref="K524:K547" si="33">(H524)-(H524)/100*($E$3)</f>
        <v>16.875</v>
      </c>
      <c r="L524" s="213"/>
    </row>
    <row r="525" spans="1:13">
      <c r="A525" s="81"/>
      <c r="B525" s="341" t="s">
        <v>637</v>
      </c>
      <c r="C525" s="47" t="s">
        <v>638</v>
      </c>
      <c r="D525" s="47" t="s">
        <v>1924</v>
      </c>
      <c r="E525" s="48" t="s">
        <v>455</v>
      </c>
      <c r="F525" s="49" t="s">
        <v>455</v>
      </c>
      <c r="G525" s="50" t="s">
        <v>455</v>
      </c>
      <c r="H525" s="333">
        <v>70</v>
      </c>
      <c r="I525" s="391">
        <v>70</v>
      </c>
      <c r="J525" s="388">
        <f t="shared" si="30"/>
        <v>0</v>
      </c>
      <c r="K525" s="441">
        <f t="shared" si="33"/>
        <v>47.25</v>
      </c>
      <c r="L525" s="213"/>
    </row>
    <row r="526" spans="1:13" ht="12" thickBot="1">
      <c r="A526" s="81"/>
      <c r="B526" s="341" t="s">
        <v>636</v>
      </c>
      <c r="C526" s="47" t="s">
        <v>638</v>
      </c>
      <c r="D526" s="47" t="s">
        <v>1924</v>
      </c>
      <c r="E526" s="48" t="s">
        <v>455</v>
      </c>
      <c r="F526" s="49" t="s">
        <v>455</v>
      </c>
      <c r="G526" s="50" t="s">
        <v>455</v>
      </c>
      <c r="H526" s="921">
        <v>30</v>
      </c>
      <c r="I526" s="388">
        <v>30</v>
      </c>
      <c r="J526" s="388">
        <f t="shared" si="30"/>
        <v>0</v>
      </c>
      <c r="K526" s="441">
        <f t="shared" si="33"/>
        <v>20.25</v>
      </c>
      <c r="L526" s="213"/>
    </row>
    <row r="527" spans="1:13" ht="11.25" customHeight="1">
      <c r="A527" s="476"/>
      <c r="B527" s="580" t="s">
        <v>1100</v>
      </c>
      <c r="C527" s="581" t="s">
        <v>999</v>
      </c>
      <c r="D527" s="581" t="s">
        <v>2039</v>
      </c>
      <c r="E527" s="582">
        <v>3100</v>
      </c>
      <c r="F527" s="583">
        <v>0.01</v>
      </c>
      <c r="G527" s="584" t="s">
        <v>561</v>
      </c>
      <c r="H527" s="922">
        <v>640</v>
      </c>
      <c r="I527" s="585">
        <v>640</v>
      </c>
      <c r="J527" s="585">
        <f t="shared" si="30"/>
        <v>0</v>
      </c>
      <c r="K527" s="586">
        <f t="shared" si="33"/>
        <v>432</v>
      </c>
      <c r="L527" s="587"/>
      <c r="M527" s="969"/>
    </row>
    <row r="528" spans="1:13" ht="11.25" customHeight="1">
      <c r="A528" s="520"/>
      <c r="B528" s="346" t="s">
        <v>662</v>
      </c>
      <c r="C528" s="21" t="s">
        <v>999</v>
      </c>
      <c r="D528" s="21" t="s">
        <v>2039</v>
      </c>
      <c r="E528" s="22">
        <v>5100</v>
      </c>
      <c r="F528" s="23">
        <v>0.05</v>
      </c>
      <c r="G528" s="24" t="s">
        <v>561</v>
      </c>
      <c r="H528" s="333">
        <v>560</v>
      </c>
      <c r="I528" s="391">
        <v>560</v>
      </c>
      <c r="J528" s="391">
        <f t="shared" si="30"/>
        <v>0</v>
      </c>
      <c r="K528" s="432">
        <f t="shared" si="33"/>
        <v>378</v>
      </c>
      <c r="L528" s="212"/>
      <c r="M528" s="240"/>
    </row>
    <row r="529" spans="1:13" ht="11.25" customHeight="1">
      <c r="A529" s="520"/>
      <c r="B529" s="346" t="s">
        <v>930</v>
      </c>
      <c r="C529" s="21" t="s">
        <v>999</v>
      </c>
      <c r="D529" s="21" t="s">
        <v>2039</v>
      </c>
      <c r="E529" s="22">
        <v>8100</v>
      </c>
      <c r="F529" s="23">
        <v>0.05</v>
      </c>
      <c r="G529" s="24" t="s">
        <v>559</v>
      </c>
      <c r="H529" s="333">
        <v>550</v>
      </c>
      <c r="I529" s="391">
        <v>550</v>
      </c>
      <c r="J529" s="391">
        <f t="shared" si="30"/>
        <v>0</v>
      </c>
      <c r="K529" s="432">
        <f t="shared" si="33"/>
        <v>371.25</v>
      </c>
      <c r="L529" s="212"/>
      <c r="M529" s="240"/>
    </row>
    <row r="530" spans="1:13" ht="11.25" customHeight="1">
      <c r="A530" s="520"/>
      <c r="B530" s="346" t="s">
        <v>659</v>
      </c>
      <c r="C530" s="21" t="s">
        <v>999</v>
      </c>
      <c r="D530" s="21" t="s">
        <v>2039</v>
      </c>
      <c r="E530" s="22">
        <v>10100</v>
      </c>
      <c r="F530" s="23">
        <v>0.1</v>
      </c>
      <c r="G530" s="24" t="s">
        <v>561</v>
      </c>
      <c r="H530" s="333">
        <v>530</v>
      </c>
      <c r="I530" s="391">
        <v>530</v>
      </c>
      <c r="J530" s="391">
        <f t="shared" si="30"/>
        <v>0</v>
      </c>
      <c r="K530" s="432">
        <f t="shared" si="33"/>
        <v>357.75</v>
      </c>
      <c r="L530" s="212"/>
      <c r="M530" s="240"/>
    </row>
    <row r="531" spans="1:13" ht="11.25" customHeight="1">
      <c r="A531" s="520"/>
      <c r="B531" s="344" t="s">
        <v>1048</v>
      </c>
      <c r="C531" s="40" t="s">
        <v>999</v>
      </c>
      <c r="D531" s="40" t="s">
        <v>2039</v>
      </c>
      <c r="E531" s="41">
        <v>16100</v>
      </c>
      <c r="F531" s="42">
        <v>0.1</v>
      </c>
      <c r="G531" s="11" t="s">
        <v>559</v>
      </c>
      <c r="H531" s="333">
        <v>550</v>
      </c>
      <c r="I531" s="391">
        <v>550</v>
      </c>
      <c r="J531" s="391">
        <f t="shared" si="30"/>
        <v>0</v>
      </c>
      <c r="K531" s="432">
        <f t="shared" si="33"/>
        <v>371.25</v>
      </c>
      <c r="L531" s="212"/>
    </row>
    <row r="532" spans="1:13" ht="11.25" customHeight="1">
      <c r="A532" s="520"/>
      <c r="B532" s="344" t="s">
        <v>1049</v>
      </c>
      <c r="C532" s="40" t="s">
        <v>999</v>
      </c>
      <c r="D532" s="40" t="s">
        <v>2039</v>
      </c>
      <c r="E532" s="41">
        <v>20100</v>
      </c>
      <c r="F532" s="42">
        <v>0.1</v>
      </c>
      <c r="G532" s="11" t="s">
        <v>559</v>
      </c>
      <c r="H532" s="333">
        <v>580</v>
      </c>
      <c r="I532" s="391">
        <v>580</v>
      </c>
      <c r="J532" s="391">
        <f t="shared" si="30"/>
        <v>0</v>
      </c>
      <c r="K532" s="432">
        <f t="shared" si="33"/>
        <v>391.5</v>
      </c>
      <c r="L532" s="212"/>
    </row>
    <row r="533" spans="1:13" ht="11.25" customHeight="1">
      <c r="A533" s="520"/>
      <c r="B533" s="344" t="s">
        <v>926</v>
      </c>
      <c r="C533" s="40" t="s">
        <v>999</v>
      </c>
      <c r="D533" s="40" t="s">
        <v>2039</v>
      </c>
      <c r="E533" s="41">
        <v>30100</v>
      </c>
      <c r="F533" s="42">
        <v>0.1</v>
      </c>
      <c r="G533" s="11" t="s">
        <v>559</v>
      </c>
      <c r="H533" s="333">
        <v>610</v>
      </c>
      <c r="I533" s="391">
        <v>610</v>
      </c>
      <c r="J533" s="391">
        <f t="shared" si="30"/>
        <v>0</v>
      </c>
      <c r="K533" s="432">
        <f t="shared" si="33"/>
        <v>411.75</v>
      </c>
      <c r="L533" s="212"/>
    </row>
    <row r="534" spans="1:13" ht="11.25" customHeight="1">
      <c r="A534" s="520"/>
      <c r="B534" s="346" t="s">
        <v>660</v>
      </c>
      <c r="C534" s="21" t="s">
        <v>999</v>
      </c>
      <c r="D534" s="21" t="s">
        <v>2039</v>
      </c>
      <c r="E534" s="22">
        <v>30100</v>
      </c>
      <c r="F534" s="23">
        <v>0.1</v>
      </c>
      <c r="G534" s="24" t="s">
        <v>560</v>
      </c>
      <c r="H534" s="333">
        <v>700</v>
      </c>
      <c r="I534" s="391">
        <v>700</v>
      </c>
      <c r="J534" s="391">
        <f t="shared" si="30"/>
        <v>0</v>
      </c>
      <c r="K534" s="432">
        <f t="shared" si="33"/>
        <v>472.5</v>
      </c>
      <c r="L534" s="212"/>
    </row>
    <row r="535" spans="1:13" ht="11.25" customHeight="1">
      <c r="A535" s="520"/>
      <c r="B535" s="344" t="s">
        <v>927</v>
      </c>
      <c r="C535" s="40" t="s">
        <v>999</v>
      </c>
      <c r="D535" s="40" t="s">
        <v>2039</v>
      </c>
      <c r="E535" s="41">
        <v>36100</v>
      </c>
      <c r="F535" s="42">
        <v>0.2</v>
      </c>
      <c r="G535" s="11" t="s">
        <v>559</v>
      </c>
      <c r="H535" s="333">
        <v>550</v>
      </c>
      <c r="I535" s="391">
        <v>550</v>
      </c>
      <c r="J535" s="391">
        <f t="shared" si="30"/>
        <v>0</v>
      </c>
      <c r="K535" s="432">
        <f t="shared" si="33"/>
        <v>371.25</v>
      </c>
      <c r="L535" s="212"/>
    </row>
    <row r="536" spans="1:13" ht="11.25" customHeight="1">
      <c r="A536" s="520"/>
      <c r="B536" s="346" t="s">
        <v>661</v>
      </c>
      <c r="C536" s="21" t="s">
        <v>999</v>
      </c>
      <c r="D536" s="21" t="s">
        <v>2039</v>
      </c>
      <c r="E536" s="22">
        <v>36100</v>
      </c>
      <c r="F536" s="23">
        <v>0.2</v>
      </c>
      <c r="G536" s="24" t="s">
        <v>560</v>
      </c>
      <c r="H536" s="333">
        <v>660</v>
      </c>
      <c r="I536" s="391">
        <v>660</v>
      </c>
      <c r="J536" s="391">
        <f t="shared" ref="J536:J595" si="34">IF(I536="-","-",H536-I536)</f>
        <v>0</v>
      </c>
      <c r="K536" s="432">
        <f t="shared" si="33"/>
        <v>445.5</v>
      </c>
      <c r="L536" s="212"/>
    </row>
    <row r="537" spans="1:13" ht="11.25" customHeight="1">
      <c r="A537" s="520"/>
      <c r="B537" s="344" t="s">
        <v>928</v>
      </c>
      <c r="C537" s="40" t="s">
        <v>999</v>
      </c>
      <c r="D537" s="40" t="s">
        <v>2039</v>
      </c>
      <c r="E537" s="41">
        <v>60100</v>
      </c>
      <c r="F537" s="42">
        <v>0.2</v>
      </c>
      <c r="G537" s="24" t="s">
        <v>560</v>
      </c>
      <c r="H537" s="333">
        <v>740</v>
      </c>
      <c r="I537" s="391">
        <v>740</v>
      </c>
      <c r="J537" s="391">
        <f t="shared" si="34"/>
        <v>0</v>
      </c>
      <c r="K537" s="432">
        <f t="shared" si="33"/>
        <v>499.5</v>
      </c>
      <c r="L537" s="212"/>
    </row>
    <row r="538" spans="1:13" ht="11.25" customHeight="1">
      <c r="A538" s="520"/>
      <c r="B538" s="344" t="s">
        <v>929</v>
      </c>
      <c r="C538" s="40" t="s">
        <v>999</v>
      </c>
      <c r="D538" s="40" t="s">
        <v>2039</v>
      </c>
      <c r="E538" s="41">
        <v>65100</v>
      </c>
      <c r="F538" s="42">
        <v>0.5</v>
      </c>
      <c r="G538" s="24" t="s">
        <v>560</v>
      </c>
      <c r="H538" s="333">
        <v>700</v>
      </c>
      <c r="I538" s="391">
        <v>700</v>
      </c>
      <c r="J538" s="391">
        <f t="shared" si="34"/>
        <v>0</v>
      </c>
      <c r="K538" s="432">
        <f t="shared" si="33"/>
        <v>472.5</v>
      </c>
      <c r="L538" s="212"/>
    </row>
    <row r="539" spans="1:13" ht="11.25" customHeight="1">
      <c r="A539" s="520"/>
      <c r="B539" s="344" t="s">
        <v>1088</v>
      </c>
      <c r="C539" s="40" t="s">
        <v>999</v>
      </c>
      <c r="D539" s="40" t="s">
        <v>2039</v>
      </c>
      <c r="E539" s="41">
        <v>101000</v>
      </c>
      <c r="F539" s="42">
        <v>0.5</v>
      </c>
      <c r="G539" s="24" t="s">
        <v>560</v>
      </c>
      <c r="H539" s="333">
        <v>740</v>
      </c>
      <c r="I539" s="391">
        <v>740</v>
      </c>
      <c r="J539" s="391">
        <f t="shared" si="34"/>
        <v>0</v>
      </c>
      <c r="K539" s="432">
        <f t="shared" si="33"/>
        <v>499.5</v>
      </c>
      <c r="L539" s="212"/>
    </row>
    <row r="540" spans="1:13" ht="11.25" customHeight="1">
      <c r="A540" s="520"/>
      <c r="B540" s="344" t="s">
        <v>1047</v>
      </c>
      <c r="C540" s="40" t="s">
        <v>999</v>
      </c>
      <c r="D540" s="40" t="s">
        <v>2039</v>
      </c>
      <c r="E540" s="41">
        <v>151000</v>
      </c>
      <c r="F540" s="42">
        <v>1</v>
      </c>
      <c r="G540" s="24" t="s">
        <v>560</v>
      </c>
      <c r="H540" s="333">
        <v>740</v>
      </c>
      <c r="I540" s="391">
        <v>740</v>
      </c>
      <c r="J540" s="391">
        <f t="shared" si="34"/>
        <v>0</v>
      </c>
      <c r="K540" s="432">
        <f t="shared" si="33"/>
        <v>499.5</v>
      </c>
      <c r="L540" s="212"/>
    </row>
    <row r="541" spans="1:13" ht="3.95" customHeight="1">
      <c r="A541" s="520"/>
      <c r="B541" s="344"/>
      <c r="C541" s="40"/>
      <c r="D541" s="47"/>
      <c r="E541" s="41"/>
      <c r="F541" s="49"/>
      <c r="G541" s="11"/>
      <c r="H541" s="333" t="s">
        <v>1195</v>
      </c>
      <c r="I541" s="388"/>
      <c r="J541" s="388"/>
      <c r="K541" s="432"/>
      <c r="L541" s="213"/>
    </row>
    <row r="542" spans="1:13" ht="11.25" customHeight="1">
      <c r="A542" s="520"/>
      <c r="B542" s="346" t="s">
        <v>852</v>
      </c>
      <c r="C542" s="21" t="s">
        <v>740</v>
      </c>
      <c r="D542" s="21" t="s">
        <v>2042</v>
      </c>
      <c r="E542" s="22">
        <v>65000</v>
      </c>
      <c r="F542" s="23">
        <v>1</v>
      </c>
      <c r="G542" s="11" t="s">
        <v>853</v>
      </c>
      <c r="H542" s="333">
        <v>790</v>
      </c>
      <c r="I542" s="391">
        <v>790</v>
      </c>
      <c r="J542" s="391">
        <f t="shared" si="34"/>
        <v>0</v>
      </c>
      <c r="K542" s="432">
        <f t="shared" si="33"/>
        <v>533.25</v>
      </c>
      <c r="L542" s="212"/>
    </row>
    <row r="543" spans="1:13" ht="11.25" customHeight="1">
      <c r="A543" s="520"/>
      <c r="B543" s="344" t="s">
        <v>849</v>
      </c>
      <c r="C543" s="40" t="s">
        <v>740</v>
      </c>
      <c r="D543" s="40" t="s">
        <v>2042</v>
      </c>
      <c r="E543" s="41" t="s">
        <v>850</v>
      </c>
      <c r="F543" s="42" t="s">
        <v>851</v>
      </c>
      <c r="G543" s="11" t="s">
        <v>853</v>
      </c>
      <c r="H543" s="333">
        <v>890</v>
      </c>
      <c r="I543" s="391">
        <v>890</v>
      </c>
      <c r="J543" s="391">
        <f t="shared" si="34"/>
        <v>0</v>
      </c>
      <c r="K543" s="432">
        <f t="shared" si="33"/>
        <v>600.75</v>
      </c>
      <c r="L543" s="212" t="s">
        <v>1572</v>
      </c>
    </row>
    <row r="544" spans="1:13" ht="4.5" customHeight="1">
      <c r="A544" s="520"/>
      <c r="B544" s="344"/>
      <c r="C544" s="40"/>
      <c r="D544" s="40"/>
      <c r="E544" s="41"/>
      <c r="F544" s="42"/>
      <c r="G544" s="11"/>
      <c r="H544" s="333" t="s">
        <v>1195</v>
      </c>
      <c r="I544" s="391"/>
      <c r="J544" s="391"/>
      <c r="K544" s="432"/>
      <c r="L544" s="212"/>
    </row>
    <row r="545" spans="1:12" ht="11.25" customHeight="1">
      <c r="A545" s="520"/>
      <c r="B545" s="344" t="s">
        <v>640</v>
      </c>
      <c r="C545" s="40" t="s">
        <v>641</v>
      </c>
      <c r="D545" s="40" t="s">
        <v>2043</v>
      </c>
      <c r="E545" s="41" t="s">
        <v>455</v>
      </c>
      <c r="F545" s="42" t="s">
        <v>455</v>
      </c>
      <c r="G545" s="11" t="s">
        <v>455</v>
      </c>
      <c r="H545" s="333">
        <v>200</v>
      </c>
      <c r="I545" s="391">
        <v>200</v>
      </c>
      <c r="J545" s="391">
        <f t="shared" si="34"/>
        <v>0</v>
      </c>
      <c r="K545" s="519">
        <f t="shared" si="33"/>
        <v>135</v>
      </c>
      <c r="L545" s="212"/>
    </row>
    <row r="546" spans="1:12" ht="11.25" customHeight="1">
      <c r="A546" s="520"/>
      <c r="B546" s="344" t="s">
        <v>2102</v>
      </c>
      <c r="C546" s="40" t="s">
        <v>2282</v>
      </c>
      <c r="D546" s="40"/>
      <c r="E546" s="41" t="s">
        <v>455</v>
      </c>
      <c r="F546" s="42" t="s">
        <v>455</v>
      </c>
      <c r="G546" s="11" t="s">
        <v>455</v>
      </c>
      <c r="H546" s="333">
        <v>180</v>
      </c>
      <c r="I546" s="391">
        <v>170</v>
      </c>
      <c r="J546" s="391">
        <v>10</v>
      </c>
      <c r="K546" s="519">
        <f t="shared" si="33"/>
        <v>121.5</v>
      </c>
      <c r="L546" s="212"/>
    </row>
    <row r="547" spans="1:12" ht="11.25" customHeight="1" thickBot="1">
      <c r="A547" s="520"/>
      <c r="B547" s="341" t="s">
        <v>2107</v>
      </c>
      <c r="C547" s="47" t="s">
        <v>2283</v>
      </c>
      <c r="D547" s="47"/>
      <c r="E547" s="48" t="s">
        <v>455</v>
      </c>
      <c r="F547" s="49" t="s">
        <v>455</v>
      </c>
      <c r="G547" s="50" t="s">
        <v>455</v>
      </c>
      <c r="H547" s="921">
        <v>45</v>
      </c>
      <c r="I547" s="388">
        <v>45</v>
      </c>
      <c r="J547" s="388">
        <v>0</v>
      </c>
      <c r="K547" s="460">
        <f t="shared" si="33"/>
        <v>30.375</v>
      </c>
      <c r="L547" s="213"/>
    </row>
    <row r="548" spans="1:12">
      <c r="A548" s="79"/>
      <c r="B548" s="355" t="s">
        <v>538</v>
      </c>
      <c r="C548" s="302" t="s">
        <v>999</v>
      </c>
      <c r="D548" s="302" t="s">
        <v>2039</v>
      </c>
      <c r="E548" s="303">
        <v>15000</v>
      </c>
      <c r="F548" s="304">
        <v>10</v>
      </c>
      <c r="G548" s="305" t="s">
        <v>139</v>
      </c>
      <c r="H548" s="961">
        <v>115</v>
      </c>
      <c r="I548" s="400">
        <v>115</v>
      </c>
      <c r="J548" s="400">
        <f t="shared" si="34"/>
        <v>0</v>
      </c>
      <c r="K548" s="449">
        <f t="shared" ref="K548:K582" si="35">(H548)-(H548)/100*($E$4)</f>
        <v>69</v>
      </c>
      <c r="L548" s="306" t="s">
        <v>1572</v>
      </c>
    </row>
    <row r="549" spans="1:12">
      <c r="A549" s="81"/>
      <c r="B549" s="340" t="s">
        <v>816</v>
      </c>
      <c r="C549" s="268" t="s">
        <v>999</v>
      </c>
      <c r="D549" s="268" t="s">
        <v>2039</v>
      </c>
      <c r="E549" s="269">
        <v>60000</v>
      </c>
      <c r="F549" s="270">
        <v>50</v>
      </c>
      <c r="G549" s="271" t="s">
        <v>139</v>
      </c>
      <c r="H549" s="960">
        <v>115</v>
      </c>
      <c r="I549" s="394">
        <v>115</v>
      </c>
      <c r="J549" s="394">
        <f t="shared" si="34"/>
        <v>0</v>
      </c>
      <c r="K549" s="450">
        <f t="shared" si="35"/>
        <v>69</v>
      </c>
      <c r="L549" s="272" t="s">
        <v>1572</v>
      </c>
    </row>
    <row r="550" spans="1:12">
      <c r="A550" s="81"/>
      <c r="B550" s="340" t="s">
        <v>140</v>
      </c>
      <c r="C550" s="268" t="s">
        <v>999</v>
      </c>
      <c r="D550" s="268" t="s">
        <v>2039</v>
      </c>
      <c r="E550" s="269">
        <v>150000</v>
      </c>
      <c r="F550" s="270">
        <v>100</v>
      </c>
      <c r="G550" s="271" t="s">
        <v>141</v>
      </c>
      <c r="H550" s="960">
        <v>295</v>
      </c>
      <c r="I550" s="394">
        <v>295</v>
      </c>
      <c r="J550" s="394">
        <f t="shared" si="34"/>
        <v>0</v>
      </c>
      <c r="K550" s="450">
        <f t="shared" si="35"/>
        <v>177</v>
      </c>
      <c r="L550" s="272" t="s">
        <v>1572</v>
      </c>
    </row>
    <row r="551" spans="1:12">
      <c r="A551" s="81"/>
      <c r="B551" s="340" t="s">
        <v>155</v>
      </c>
      <c r="C551" s="268" t="s">
        <v>999</v>
      </c>
      <c r="D551" s="268" t="s">
        <v>2039</v>
      </c>
      <c r="E551" s="269">
        <v>300000</v>
      </c>
      <c r="F551" s="270">
        <v>100</v>
      </c>
      <c r="G551" s="271" t="s">
        <v>139</v>
      </c>
      <c r="H551" s="960">
        <v>140</v>
      </c>
      <c r="I551" s="394">
        <v>140</v>
      </c>
      <c r="J551" s="394">
        <f t="shared" si="34"/>
        <v>0</v>
      </c>
      <c r="K551" s="450">
        <f t="shared" si="35"/>
        <v>84</v>
      </c>
      <c r="L551" s="272" t="s">
        <v>1572</v>
      </c>
    </row>
    <row r="552" spans="1:12" ht="3.95" customHeight="1">
      <c r="A552" s="81"/>
      <c r="B552" s="362"/>
      <c r="C552" s="195"/>
      <c r="D552" s="195"/>
      <c r="E552" s="196"/>
      <c r="F552" s="197"/>
      <c r="G552" s="198"/>
      <c r="H552" s="333" t="s">
        <v>1195</v>
      </c>
      <c r="I552" s="406"/>
      <c r="J552" s="406"/>
      <c r="K552" s="522"/>
      <c r="L552" s="224"/>
    </row>
    <row r="553" spans="1:12">
      <c r="A553" s="81"/>
      <c r="B553" s="340" t="s">
        <v>1429</v>
      </c>
      <c r="C553" s="268" t="s">
        <v>999</v>
      </c>
      <c r="D553" s="268" t="s">
        <v>2039</v>
      </c>
      <c r="E553" s="269">
        <v>15000</v>
      </c>
      <c r="F553" s="270">
        <v>10</v>
      </c>
      <c r="G553" s="271" t="s">
        <v>139</v>
      </c>
      <c r="H553" s="960">
        <v>130</v>
      </c>
      <c r="I553" s="394">
        <v>125</v>
      </c>
      <c r="J553" s="394">
        <f t="shared" si="34"/>
        <v>5</v>
      </c>
      <c r="K553" s="450">
        <f t="shared" si="35"/>
        <v>78</v>
      </c>
      <c r="L553" s="272" t="s">
        <v>1547</v>
      </c>
    </row>
    <row r="554" spans="1:12">
      <c r="A554" s="81"/>
      <c r="B554" s="340" t="s">
        <v>1433</v>
      </c>
      <c r="C554" s="268" t="s">
        <v>999</v>
      </c>
      <c r="D554" s="268" t="s">
        <v>2039</v>
      </c>
      <c r="E554" s="269">
        <v>35000</v>
      </c>
      <c r="F554" s="270">
        <v>20</v>
      </c>
      <c r="G554" s="271" t="s">
        <v>139</v>
      </c>
      <c r="H554" s="960">
        <v>130</v>
      </c>
      <c r="I554" s="394">
        <v>125</v>
      </c>
      <c r="J554" s="394">
        <f t="shared" si="34"/>
        <v>5</v>
      </c>
      <c r="K554" s="450">
        <f t="shared" si="35"/>
        <v>78</v>
      </c>
      <c r="L554" s="272" t="s">
        <v>1547</v>
      </c>
    </row>
    <row r="555" spans="1:12">
      <c r="A555" s="81"/>
      <c r="B555" s="340" t="s">
        <v>1434</v>
      </c>
      <c r="C555" s="268" t="s">
        <v>999</v>
      </c>
      <c r="D555" s="268" t="s">
        <v>2039</v>
      </c>
      <c r="E555" s="269">
        <v>60000</v>
      </c>
      <c r="F555" s="270">
        <v>50</v>
      </c>
      <c r="G555" s="271" t="s">
        <v>139</v>
      </c>
      <c r="H555" s="960">
        <v>130</v>
      </c>
      <c r="I555" s="394">
        <v>125</v>
      </c>
      <c r="J555" s="394">
        <f t="shared" si="34"/>
        <v>5</v>
      </c>
      <c r="K555" s="450">
        <f t="shared" si="35"/>
        <v>78</v>
      </c>
      <c r="L555" s="272" t="s">
        <v>1547</v>
      </c>
    </row>
    <row r="556" spans="1:12">
      <c r="A556" s="81"/>
      <c r="B556" s="340" t="s">
        <v>1435</v>
      </c>
      <c r="C556" s="268" t="s">
        <v>999</v>
      </c>
      <c r="D556" s="268" t="s">
        <v>2039</v>
      </c>
      <c r="E556" s="269">
        <v>60000</v>
      </c>
      <c r="F556" s="270">
        <v>50</v>
      </c>
      <c r="G556" s="271" t="s">
        <v>141</v>
      </c>
      <c r="H556" s="960">
        <v>320</v>
      </c>
      <c r="I556" s="394">
        <v>305</v>
      </c>
      <c r="J556" s="394">
        <f t="shared" si="34"/>
        <v>15</v>
      </c>
      <c r="K556" s="450">
        <f t="shared" si="35"/>
        <v>192</v>
      </c>
      <c r="L556" s="272" t="s">
        <v>1547</v>
      </c>
    </row>
    <row r="557" spans="1:12">
      <c r="A557" s="81"/>
      <c r="B557" s="340" t="s">
        <v>1426</v>
      </c>
      <c r="C557" s="268" t="s">
        <v>999</v>
      </c>
      <c r="D557" s="268" t="s">
        <v>2039</v>
      </c>
      <c r="E557" s="269">
        <v>150000</v>
      </c>
      <c r="F557" s="270">
        <v>100</v>
      </c>
      <c r="G557" s="271" t="s">
        <v>139</v>
      </c>
      <c r="H557" s="960">
        <v>130</v>
      </c>
      <c r="I557" s="394">
        <v>125</v>
      </c>
      <c r="J557" s="394">
        <f t="shared" si="34"/>
        <v>5</v>
      </c>
      <c r="K557" s="450">
        <f t="shared" si="35"/>
        <v>78</v>
      </c>
      <c r="L557" s="272" t="s">
        <v>1547</v>
      </c>
    </row>
    <row r="558" spans="1:12">
      <c r="A558" s="81"/>
      <c r="B558" s="340" t="s">
        <v>1427</v>
      </c>
      <c r="C558" s="268" t="s">
        <v>999</v>
      </c>
      <c r="D558" s="268" t="s">
        <v>2039</v>
      </c>
      <c r="E558" s="269">
        <v>150000</v>
      </c>
      <c r="F558" s="270">
        <v>100</v>
      </c>
      <c r="G558" s="271" t="s">
        <v>141</v>
      </c>
      <c r="H558" s="960">
        <v>320</v>
      </c>
      <c r="I558" s="394">
        <v>305</v>
      </c>
      <c r="J558" s="394">
        <f t="shared" si="34"/>
        <v>15</v>
      </c>
      <c r="K558" s="450">
        <f t="shared" si="35"/>
        <v>192</v>
      </c>
      <c r="L558" s="272" t="s">
        <v>1547</v>
      </c>
    </row>
    <row r="559" spans="1:12">
      <c r="A559" s="81"/>
      <c r="B559" s="340" t="s">
        <v>1428</v>
      </c>
      <c r="C559" s="268" t="s">
        <v>999</v>
      </c>
      <c r="D559" s="268" t="s">
        <v>2039</v>
      </c>
      <c r="E559" s="269">
        <v>150000</v>
      </c>
      <c r="F559" s="270">
        <v>100</v>
      </c>
      <c r="G559" s="271" t="s">
        <v>33</v>
      </c>
      <c r="H559" s="960">
        <v>350</v>
      </c>
      <c r="I559" s="394">
        <v>350</v>
      </c>
      <c r="J559" s="394">
        <f t="shared" si="34"/>
        <v>0</v>
      </c>
      <c r="K559" s="450">
        <f t="shared" si="35"/>
        <v>210</v>
      </c>
      <c r="L559" s="272" t="s">
        <v>1547</v>
      </c>
    </row>
    <row r="560" spans="1:12">
      <c r="A560" s="81"/>
      <c r="B560" s="340" t="s">
        <v>1430</v>
      </c>
      <c r="C560" s="268" t="s">
        <v>999</v>
      </c>
      <c r="D560" s="268" t="s">
        <v>2039</v>
      </c>
      <c r="E560" s="269">
        <v>300000</v>
      </c>
      <c r="F560" s="270">
        <v>100</v>
      </c>
      <c r="G560" s="271" t="s">
        <v>139</v>
      </c>
      <c r="H560" s="960">
        <v>140</v>
      </c>
      <c r="I560" s="394">
        <v>140</v>
      </c>
      <c r="J560" s="394">
        <f t="shared" si="34"/>
        <v>0</v>
      </c>
      <c r="K560" s="450">
        <f t="shared" si="35"/>
        <v>84</v>
      </c>
      <c r="L560" s="272" t="s">
        <v>1547</v>
      </c>
    </row>
    <row r="561" spans="1:13">
      <c r="A561" s="81"/>
      <c r="B561" s="340" t="s">
        <v>1431</v>
      </c>
      <c r="C561" s="268" t="s">
        <v>999</v>
      </c>
      <c r="D561" s="268" t="s">
        <v>2039</v>
      </c>
      <c r="E561" s="269">
        <v>300000</v>
      </c>
      <c r="F561" s="270">
        <v>200</v>
      </c>
      <c r="G561" s="271" t="s">
        <v>141</v>
      </c>
      <c r="H561" s="960">
        <v>320</v>
      </c>
      <c r="I561" s="394">
        <v>305</v>
      </c>
      <c r="J561" s="394">
        <f t="shared" si="34"/>
        <v>15</v>
      </c>
      <c r="K561" s="450">
        <f t="shared" si="35"/>
        <v>192</v>
      </c>
      <c r="L561" s="272" t="s">
        <v>1547</v>
      </c>
    </row>
    <row r="562" spans="1:13">
      <c r="A562" s="81"/>
      <c r="B562" s="340" t="s">
        <v>1432</v>
      </c>
      <c r="C562" s="268" t="s">
        <v>999</v>
      </c>
      <c r="D562" s="268" t="s">
        <v>2039</v>
      </c>
      <c r="E562" s="269">
        <v>300000</v>
      </c>
      <c r="F562" s="270">
        <v>200</v>
      </c>
      <c r="G562" s="271" t="s">
        <v>33</v>
      </c>
      <c r="H562" s="960">
        <v>350</v>
      </c>
      <c r="I562" s="394">
        <v>350</v>
      </c>
      <c r="J562" s="394">
        <f t="shared" si="34"/>
        <v>0</v>
      </c>
      <c r="K562" s="450">
        <f t="shared" si="35"/>
        <v>210</v>
      </c>
      <c r="L562" s="272" t="s">
        <v>1547</v>
      </c>
    </row>
    <row r="563" spans="1:13" ht="3.95" customHeight="1">
      <c r="A563" s="81"/>
      <c r="B563" s="362"/>
      <c r="C563" s="195"/>
      <c r="D563" s="195"/>
      <c r="E563" s="196"/>
      <c r="F563" s="197"/>
      <c r="G563" s="198"/>
      <c r="H563" s="333" t="s">
        <v>1195</v>
      </c>
      <c r="I563" s="406"/>
      <c r="J563" s="406"/>
      <c r="K563" s="522"/>
      <c r="L563" s="224"/>
    </row>
    <row r="564" spans="1:13">
      <c r="A564" s="81"/>
      <c r="B564" s="340" t="s">
        <v>819</v>
      </c>
      <c r="C564" s="268" t="s">
        <v>740</v>
      </c>
      <c r="D564" s="268" t="s">
        <v>2042</v>
      </c>
      <c r="E564" s="269">
        <v>6000</v>
      </c>
      <c r="F564" s="270">
        <v>2</v>
      </c>
      <c r="G564" s="271" t="s">
        <v>154</v>
      </c>
      <c r="H564" s="960">
        <v>120</v>
      </c>
      <c r="I564" s="394">
        <v>120</v>
      </c>
      <c r="J564" s="394">
        <f t="shared" si="34"/>
        <v>0</v>
      </c>
      <c r="K564" s="450">
        <f t="shared" si="35"/>
        <v>72</v>
      </c>
      <c r="L564" s="272" t="s">
        <v>1572</v>
      </c>
    </row>
    <row r="565" spans="1:13" s="107" customFormat="1" ht="3.95" customHeight="1">
      <c r="A565" s="81"/>
      <c r="B565" s="344"/>
      <c r="C565" s="40"/>
      <c r="D565" s="40"/>
      <c r="E565" s="41"/>
      <c r="F565" s="42"/>
      <c r="G565" s="11"/>
      <c r="H565" s="333" t="s">
        <v>1195</v>
      </c>
      <c r="I565" s="391"/>
      <c r="J565" s="391"/>
      <c r="K565" s="519"/>
      <c r="L565" s="212"/>
      <c r="M565" s="237"/>
    </row>
    <row r="566" spans="1:13" s="107" customFormat="1">
      <c r="A566" s="81"/>
      <c r="B566" s="344" t="s">
        <v>148</v>
      </c>
      <c r="C566" s="40" t="s">
        <v>278</v>
      </c>
      <c r="D566" s="40" t="s">
        <v>1927</v>
      </c>
      <c r="E566" s="41" t="s">
        <v>455</v>
      </c>
      <c r="F566" s="42" t="s">
        <v>455</v>
      </c>
      <c r="G566" s="11" t="s">
        <v>455</v>
      </c>
      <c r="H566" s="333">
        <v>55</v>
      </c>
      <c r="I566" s="391">
        <v>50</v>
      </c>
      <c r="J566" s="391">
        <f t="shared" si="34"/>
        <v>5</v>
      </c>
      <c r="K566" s="519">
        <f>(H566)-(H566)/100*($E$3)</f>
        <v>37.125</v>
      </c>
      <c r="L566" s="212"/>
      <c r="M566" s="237"/>
    </row>
    <row r="567" spans="1:13" ht="12" thickBot="1">
      <c r="A567" s="80"/>
      <c r="B567" s="342" t="s">
        <v>2108</v>
      </c>
      <c r="C567" s="43" t="s">
        <v>304</v>
      </c>
      <c r="D567" s="43" t="s">
        <v>1821</v>
      </c>
      <c r="E567" s="44" t="s">
        <v>455</v>
      </c>
      <c r="F567" s="45" t="s">
        <v>455</v>
      </c>
      <c r="G567" s="46" t="s">
        <v>455</v>
      </c>
      <c r="H567" s="921">
        <v>25</v>
      </c>
      <c r="I567" s="392">
        <v>25</v>
      </c>
      <c r="J567" s="392">
        <f t="shared" si="34"/>
        <v>0</v>
      </c>
      <c r="K567" s="454">
        <f>(H567)-(H567)/100*($E$3)</f>
        <v>16.875</v>
      </c>
      <c r="L567" s="214"/>
    </row>
    <row r="568" spans="1:13">
      <c r="A568" s="81"/>
      <c r="B568" s="340" t="s">
        <v>821</v>
      </c>
      <c r="C568" s="268" t="s">
        <v>999</v>
      </c>
      <c r="D568" s="268" t="s">
        <v>2039</v>
      </c>
      <c r="E568" s="269">
        <v>15000</v>
      </c>
      <c r="F568" s="270">
        <v>10</v>
      </c>
      <c r="G568" s="271" t="s">
        <v>152</v>
      </c>
      <c r="H568" s="961">
        <v>115</v>
      </c>
      <c r="I568" s="394">
        <v>105</v>
      </c>
      <c r="J568" s="394">
        <f t="shared" si="34"/>
        <v>10</v>
      </c>
      <c r="K568" s="431">
        <f t="shared" si="35"/>
        <v>69</v>
      </c>
      <c r="L568" s="272"/>
    </row>
    <row r="569" spans="1:13">
      <c r="A569" s="81"/>
      <c r="B569" s="340" t="s">
        <v>822</v>
      </c>
      <c r="C569" s="268" t="s">
        <v>1189</v>
      </c>
      <c r="D569" s="268" t="s">
        <v>2039</v>
      </c>
      <c r="E569" s="269">
        <v>35000</v>
      </c>
      <c r="F569" s="270">
        <v>20</v>
      </c>
      <c r="G569" s="271" t="s">
        <v>152</v>
      </c>
      <c r="H569" s="960">
        <v>115</v>
      </c>
      <c r="I569" s="394">
        <v>105</v>
      </c>
      <c r="J569" s="394">
        <f t="shared" si="34"/>
        <v>10</v>
      </c>
      <c r="K569" s="431">
        <f t="shared" si="35"/>
        <v>69</v>
      </c>
      <c r="L569" s="272"/>
    </row>
    <row r="570" spans="1:13">
      <c r="A570" s="81"/>
      <c r="B570" s="340" t="s">
        <v>823</v>
      </c>
      <c r="C570" s="268" t="s">
        <v>999</v>
      </c>
      <c r="D570" s="268" t="s">
        <v>2039</v>
      </c>
      <c r="E570" s="269">
        <v>60000</v>
      </c>
      <c r="F570" s="270">
        <v>50</v>
      </c>
      <c r="G570" s="271" t="s">
        <v>139</v>
      </c>
      <c r="H570" s="960">
        <v>115</v>
      </c>
      <c r="I570" s="394">
        <v>105</v>
      </c>
      <c r="J570" s="394">
        <f t="shared" si="34"/>
        <v>10</v>
      </c>
      <c r="K570" s="431">
        <f t="shared" si="35"/>
        <v>69</v>
      </c>
      <c r="L570" s="272"/>
    </row>
    <row r="571" spans="1:13">
      <c r="A571" s="81"/>
      <c r="B571" s="340" t="s">
        <v>1436</v>
      </c>
      <c r="C571" s="268" t="s">
        <v>999</v>
      </c>
      <c r="D571" s="268" t="s">
        <v>2039</v>
      </c>
      <c r="E571" s="269">
        <v>150000</v>
      </c>
      <c r="F571" s="270">
        <v>50</v>
      </c>
      <c r="G571" s="271" t="s">
        <v>151</v>
      </c>
      <c r="H571" s="960">
        <v>235</v>
      </c>
      <c r="I571" s="394">
        <v>220</v>
      </c>
      <c r="J571" s="394">
        <f t="shared" si="34"/>
        <v>15</v>
      </c>
      <c r="K571" s="431">
        <f t="shared" si="35"/>
        <v>141</v>
      </c>
      <c r="L571" s="272"/>
    </row>
    <row r="572" spans="1:13">
      <c r="A572" s="81"/>
      <c r="B572" s="340" t="s">
        <v>1437</v>
      </c>
      <c r="C572" s="268" t="s">
        <v>999</v>
      </c>
      <c r="D572" s="268" t="s">
        <v>2039</v>
      </c>
      <c r="E572" s="269">
        <v>150000</v>
      </c>
      <c r="F572" s="270">
        <v>50</v>
      </c>
      <c r="G572" s="271" t="s">
        <v>33</v>
      </c>
      <c r="H572" s="960">
        <v>290</v>
      </c>
      <c r="I572" s="394">
        <v>290</v>
      </c>
      <c r="J572" s="394">
        <f t="shared" si="34"/>
        <v>0</v>
      </c>
      <c r="K572" s="431">
        <f t="shared" si="35"/>
        <v>174</v>
      </c>
      <c r="L572" s="272"/>
    </row>
    <row r="573" spans="1:13">
      <c r="A573" s="81"/>
      <c r="B573" s="340" t="s">
        <v>820</v>
      </c>
      <c r="C573" s="268" t="s">
        <v>999</v>
      </c>
      <c r="D573" s="268" t="s">
        <v>2039</v>
      </c>
      <c r="E573" s="269">
        <v>150000</v>
      </c>
      <c r="F573" s="270">
        <v>100</v>
      </c>
      <c r="G573" s="271" t="s">
        <v>139</v>
      </c>
      <c r="H573" s="960">
        <v>115</v>
      </c>
      <c r="I573" s="394">
        <v>105</v>
      </c>
      <c r="J573" s="394">
        <f t="shared" si="34"/>
        <v>10</v>
      </c>
      <c r="K573" s="431">
        <f t="shared" si="35"/>
        <v>69</v>
      </c>
      <c r="L573" s="272"/>
    </row>
    <row r="574" spans="1:13">
      <c r="A574" s="81"/>
      <c r="B574" s="340" t="s">
        <v>1438</v>
      </c>
      <c r="C574" s="268" t="s">
        <v>999</v>
      </c>
      <c r="D574" s="268" t="s">
        <v>2039</v>
      </c>
      <c r="E574" s="269">
        <v>300000</v>
      </c>
      <c r="F574" s="270">
        <v>200</v>
      </c>
      <c r="G574" s="271" t="s">
        <v>151</v>
      </c>
      <c r="H574" s="960">
        <v>235</v>
      </c>
      <c r="I574" s="394">
        <v>220</v>
      </c>
      <c r="J574" s="394">
        <f t="shared" si="34"/>
        <v>15</v>
      </c>
      <c r="K574" s="431">
        <f t="shared" si="35"/>
        <v>141</v>
      </c>
      <c r="L574" s="272"/>
    </row>
    <row r="575" spans="1:13">
      <c r="A575" s="81"/>
      <c r="B575" s="340" t="s">
        <v>1439</v>
      </c>
      <c r="C575" s="268" t="s">
        <v>999</v>
      </c>
      <c r="D575" s="268" t="s">
        <v>2039</v>
      </c>
      <c r="E575" s="269">
        <v>300000</v>
      </c>
      <c r="F575" s="270">
        <v>200</v>
      </c>
      <c r="G575" s="271" t="s">
        <v>33</v>
      </c>
      <c r="H575" s="960">
        <v>290</v>
      </c>
      <c r="I575" s="394">
        <v>290</v>
      </c>
      <c r="J575" s="394">
        <f t="shared" si="34"/>
        <v>0</v>
      </c>
      <c r="K575" s="431">
        <f t="shared" si="35"/>
        <v>174</v>
      </c>
      <c r="L575" s="272"/>
    </row>
    <row r="576" spans="1:13" ht="3.95" customHeight="1">
      <c r="A576" s="81"/>
      <c r="B576" s="367"/>
      <c r="C576" s="182"/>
      <c r="D576" s="182"/>
      <c r="E576" s="183"/>
      <c r="F576" s="184"/>
      <c r="G576" s="185"/>
      <c r="H576" s="333" t="s">
        <v>1195</v>
      </c>
      <c r="I576" s="409"/>
      <c r="J576" s="409"/>
      <c r="K576" s="456"/>
      <c r="L576" s="225"/>
    </row>
    <row r="577" spans="1:12">
      <c r="A577" s="81"/>
      <c r="B577" s="341" t="s">
        <v>279</v>
      </c>
      <c r="C577" s="47" t="s">
        <v>541</v>
      </c>
      <c r="D577" s="47" t="s">
        <v>1928</v>
      </c>
      <c r="E577" s="48" t="s">
        <v>455</v>
      </c>
      <c r="F577" s="49" t="s">
        <v>455</v>
      </c>
      <c r="G577" s="50" t="s">
        <v>455</v>
      </c>
      <c r="H577" s="333">
        <v>40</v>
      </c>
      <c r="I577" s="388">
        <v>35</v>
      </c>
      <c r="J577" s="388">
        <f t="shared" si="34"/>
        <v>5</v>
      </c>
      <c r="K577" s="441">
        <f>(H577)-(H577)/100*($E$3)</f>
        <v>27</v>
      </c>
      <c r="L577" s="213"/>
    </row>
    <row r="578" spans="1:12" ht="12" thickBot="1">
      <c r="A578" s="80"/>
      <c r="B578" s="342" t="s">
        <v>280</v>
      </c>
      <c r="C578" s="43" t="s">
        <v>542</v>
      </c>
      <c r="D578" s="43" t="s">
        <v>1930</v>
      </c>
      <c r="E578" s="44" t="s">
        <v>455</v>
      </c>
      <c r="F578" s="45" t="s">
        <v>455</v>
      </c>
      <c r="G578" s="46" t="s">
        <v>455</v>
      </c>
      <c r="H578" s="921">
        <v>120</v>
      </c>
      <c r="I578" s="392">
        <v>120</v>
      </c>
      <c r="J578" s="392">
        <f t="shared" si="34"/>
        <v>0</v>
      </c>
      <c r="K578" s="443">
        <f>(H578)-(H578)/100*($E$3)</f>
        <v>81</v>
      </c>
      <c r="L578" s="214"/>
    </row>
    <row r="579" spans="1:12" ht="35.1" customHeight="1">
      <c r="A579" s="121"/>
      <c r="B579" s="355" t="s">
        <v>825</v>
      </c>
      <c r="C579" s="302" t="s">
        <v>999</v>
      </c>
      <c r="D579" s="302" t="s">
        <v>2039</v>
      </c>
      <c r="E579" s="303">
        <v>60000</v>
      </c>
      <c r="F579" s="304">
        <v>100</v>
      </c>
      <c r="G579" s="305" t="s">
        <v>283</v>
      </c>
      <c r="H579" s="961">
        <v>69</v>
      </c>
      <c r="I579" s="400">
        <v>69</v>
      </c>
      <c r="J579" s="400">
        <f t="shared" si="34"/>
        <v>0</v>
      </c>
      <c r="K579" s="445">
        <f t="shared" si="35"/>
        <v>41.400000000000006</v>
      </c>
      <c r="L579" s="306" t="s">
        <v>1561</v>
      </c>
    </row>
    <row r="580" spans="1:12" ht="35.1" customHeight="1" thickBot="1">
      <c r="A580" s="80"/>
      <c r="B580" s="350" t="s">
        <v>824</v>
      </c>
      <c r="C580" s="296" t="s">
        <v>999</v>
      </c>
      <c r="D580" s="296" t="s">
        <v>2039</v>
      </c>
      <c r="E580" s="297">
        <v>120000</v>
      </c>
      <c r="F580" s="298">
        <v>200</v>
      </c>
      <c r="G580" s="299" t="s">
        <v>283</v>
      </c>
      <c r="H580" s="962">
        <v>69</v>
      </c>
      <c r="I580" s="398">
        <v>59</v>
      </c>
      <c r="J580" s="398">
        <f t="shared" si="34"/>
        <v>10</v>
      </c>
      <c r="K580" s="446">
        <f t="shared" si="35"/>
        <v>41.400000000000006</v>
      </c>
      <c r="L580" s="300" t="s">
        <v>1561</v>
      </c>
    </row>
    <row r="581" spans="1:12" ht="20.100000000000001" customHeight="1">
      <c r="A581" s="121"/>
      <c r="B581" s="355" t="s">
        <v>1440</v>
      </c>
      <c r="C581" s="302" t="s">
        <v>999</v>
      </c>
      <c r="D581" s="302" t="s">
        <v>2039</v>
      </c>
      <c r="E581" s="303">
        <v>150000</v>
      </c>
      <c r="F581" s="304">
        <v>50</v>
      </c>
      <c r="G581" s="305" t="s">
        <v>284</v>
      </c>
      <c r="H581" s="961">
        <v>360</v>
      </c>
      <c r="I581" s="400">
        <v>350</v>
      </c>
      <c r="J581" s="400">
        <f t="shared" si="34"/>
        <v>10</v>
      </c>
      <c r="K581" s="445">
        <f t="shared" si="35"/>
        <v>216</v>
      </c>
      <c r="L581" s="306"/>
    </row>
    <row r="582" spans="1:12" ht="20.100000000000001" customHeight="1">
      <c r="A582" s="121"/>
      <c r="B582" s="349" t="s">
        <v>1442</v>
      </c>
      <c r="C582" s="291" t="s">
        <v>999</v>
      </c>
      <c r="D582" s="291" t="s">
        <v>2039</v>
      </c>
      <c r="E582" s="292">
        <v>300000</v>
      </c>
      <c r="F582" s="293">
        <v>100</v>
      </c>
      <c r="G582" s="294" t="s">
        <v>284</v>
      </c>
      <c r="H582" s="960">
        <v>360</v>
      </c>
      <c r="I582" s="397">
        <v>350</v>
      </c>
      <c r="J582" s="397">
        <f t="shared" si="34"/>
        <v>10</v>
      </c>
      <c r="K582" s="457">
        <f t="shared" si="35"/>
        <v>216</v>
      </c>
      <c r="L582" s="295"/>
    </row>
    <row r="583" spans="1:12" ht="3.95" customHeight="1">
      <c r="A583" s="81"/>
      <c r="B583" s="344"/>
      <c r="C583" s="40"/>
      <c r="D583" s="40"/>
      <c r="E583" s="41"/>
      <c r="F583" s="42"/>
      <c r="G583" s="11"/>
      <c r="H583" s="333" t="s">
        <v>1195</v>
      </c>
      <c r="I583" s="391"/>
      <c r="J583" s="391"/>
      <c r="K583" s="432"/>
      <c r="L583" s="212"/>
    </row>
    <row r="584" spans="1:12" ht="20.100000000000001" customHeight="1" thickBot="1">
      <c r="A584" s="80"/>
      <c r="B584" s="342" t="s">
        <v>281</v>
      </c>
      <c r="C584" s="43" t="s">
        <v>543</v>
      </c>
      <c r="D584" s="43" t="s">
        <v>1929</v>
      </c>
      <c r="E584" s="44" t="s">
        <v>455</v>
      </c>
      <c r="F584" s="45" t="s">
        <v>455</v>
      </c>
      <c r="G584" s="46" t="s">
        <v>455</v>
      </c>
      <c r="H584" s="921">
        <v>35</v>
      </c>
      <c r="I584" s="392">
        <v>35</v>
      </c>
      <c r="J584" s="392">
        <f t="shared" si="34"/>
        <v>0</v>
      </c>
      <c r="K584" s="443">
        <f>(H584)-(H584)/100*($E$3)</f>
        <v>23.625</v>
      </c>
      <c r="L584" s="214"/>
    </row>
    <row r="585" spans="1:12" ht="16.5" customHeight="1">
      <c r="A585" s="121"/>
      <c r="B585" s="343" t="s">
        <v>1441</v>
      </c>
      <c r="C585" s="36" t="s">
        <v>1573</v>
      </c>
      <c r="D585" s="36" t="s">
        <v>2044</v>
      </c>
      <c r="E585" s="37">
        <v>150000</v>
      </c>
      <c r="F585" s="38">
        <v>50</v>
      </c>
      <c r="G585" s="39" t="s">
        <v>284</v>
      </c>
      <c r="H585" s="922">
        <v>430</v>
      </c>
      <c r="I585" s="402">
        <v>450</v>
      </c>
      <c r="J585" s="402">
        <f t="shared" si="34"/>
        <v>-20</v>
      </c>
      <c r="K585" s="442">
        <f t="shared" ref="K585:K648" si="36">(H585)-(H585)/100*($E$3)</f>
        <v>290.25</v>
      </c>
      <c r="L585" s="212"/>
    </row>
    <row r="586" spans="1:12" ht="16.5" customHeight="1">
      <c r="A586" s="121"/>
      <c r="B586" s="368" t="s">
        <v>1443</v>
      </c>
      <c r="C586" s="114" t="s">
        <v>1573</v>
      </c>
      <c r="D586" s="114" t="s">
        <v>2044</v>
      </c>
      <c r="E586" s="115">
        <v>300000</v>
      </c>
      <c r="F586" s="116">
        <v>100</v>
      </c>
      <c r="G586" s="117" t="s">
        <v>284</v>
      </c>
      <c r="H586" s="333">
        <v>430</v>
      </c>
      <c r="I586" s="410">
        <v>450</v>
      </c>
      <c r="J586" s="410">
        <f t="shared" si="34"/>
        <v>-20</v>
      </c>
      <c r="K586" s="458">
        <f t="shared" si="36"/>
        <v>290.25</v>
      </c>
      <c r="L586" s="212"/>
    </row>
    <row r="587" spans="1:12" ht="3.95" customHeight="1">
      <c r="A587" s="81"/>
      <c r="B587" s="344"/>
      <c r="C587" s="40"/>
      <c r="D587" s="40"/>
      <c r="E587" s="41"/>
      <c r="F587" s="42"/>
      <c r="G587" s="11"/>
      <c r="H587" s="333" t="s">
        <v>1195</v>
      </c>
      <c r="I587" s="391"/>
      <c r="J587" s="391"/>
      <c r="K587" s="432"/>
      <c r="L587" s="212"/>
    </row>
    <row r="588" spans="1:12" ht="16.5" customHeight="1" thickBot="1">
      <c r="A588" s="80"/>
      <c r="B588" s="342" t="s">
        <v>281</v>
      </c>
      <c r="C588" s="43" t="s">
        <v>543</v>
      </c>
      <c r="D588" s="43" t="s">
        <v>1929</v>
      </c>
      <c r="E588" s="44" t="s">
        <v>455</v>
      </c>
      <c r="F588" s="45" t="s">
        <v>455</v>
      </c>
      <c r="G588" s="46" t="s">
        <v>455</v>
      </c>
      <c r="H588" s="921">
        <v>35</v>
      </c>
      <c r="I588" s="392">
        <v>35</v>
      </c>
      <c r="J588" s="392">
        <f t="shared" si="34"/>
        <v>0</v>
      </c>
      <c r="K588" s="443">
        <f t="shared" si="36"/>
        <v>23.625</v>
      </c>
      <c r="L588" s="214"/>
    </row>
    <row r="589" spans="1:12" ht="11.25" customHeight="1">
      <c r="A589" s="121"/>
      <c r="B589" s="343" t="s">
        <v>747</v>
      </c>
      <c r="C589" s="36" t="s">
        <v>999</v>
      </c>
      <c r="D589" s="36" t="s">
        <v>2039</v>
      </c>
      <c r="E589" s="37" t="s">
        <v>394</v>
      </c>
      <c r="F589" s="38" t="s">
        <v>531</v>
      </c>
      <c r="G589" s="39" t="s">
        <v>618</v>
      </c>
      <c r="H589" s="922">
        <v>290</v>
      </c>
      <c r="I589" s="402">
        <v>290</v>
      </c>
      <c r="J589" s="402">
        <f t="shared" si="34"/>
        <v>0</v>
      </c>
      <c r="K589" s="442">
        <f t="shared" si="36"/>
        <v>195.75</v>
      </c>
      <c r="L589" s="216"/>
    </row>
    <row r="590" spans="1:12" ht="11.25" customHeight="1">
      <c r="A590" s="81"/>
      <c r="B590" s="344" t="s">
        <v>748</v>
      </c>
      <c r="C590" s="40" t="s">
        <v>999</v>
      </c>
      <c r="D590" s="40" t="s">
        <v>2039</v>
      </c>
      <c r="E590" s="41" t="s">
        <v>395</v>
      </c>
      <c r="F590" s="42" t="s">
        <v>532</v>
      </c>
      <c r="G590" s="11" t="s">
        <v>716</v>
      </c>
      <c r="H590" s="333">
        <v>350</v>
      </c>
      <c r="I590" s="391">
        <v>350</v>
      </c>
      <c r="J590" s="391">
        <f t="shared" si="34"/>
        <v>0</v>
      </c>
      <c r="K590" s="432">
        <f t="shared" si="36"/>
        <v>236.25</v>
      </c>
      <c r="L590" s="212"/>
    </row>
    <row r="591" spans="1:12" ht="11.25" customHeight="1">
      <c r="A591" s="81"/>
      <c r="B591" s="344" t="s">
        <v>749</v>
      </c>
      <c r="C591" s="40" t="s">
        <v>999</v>
      </c>
      <c r="D591" s="40" t="s">
        <v>2039</v>
      </c>
      <c r="E591" s="41" t="s">
        <v>395</v>
      </c>
      <c r="F591" s="42" t="s">
        <v>532</v>
      </c>
      <c r="G591" s="11" t="s">
        <v>618</v>
      </c>
      <c r="H591" s="333">
        <v>290</v>
      </c>
      <c r="I591" s="391">
        <v>290</v>
      </c>
      <c r="J591" s="391">
        <f t="shared" si="34"/>
        <v>0</v>
      </c>
      <c r="K591" s="432">
        <f t="shared" si="36"/>
        <v>195.75</v>
      </c>
      <c r="L591" s="212"/>
    </row>
    <row r="592" spans="1:12" ht="11.25" customHeight="1">
      <c r="A592" s="81"/>
      <c r="B592" s="344" t="s">
        <v>750</v>
      </c>
      <c r="C592" s="40" t="s">
        <v>999</v>
      </c>
      <c r="D592" s="40" t="s">
        <v>2039</v>
      </c>
      <c r="E592" s="41" t="s">
        <v>396</v>
      </c>
      <c r="F592" s="42" t="s">
        <v>535</v>
      </c>
      <c r="G592" s="11" t="s">
        <v>716</v>
      </c>
      <c r="H592" s="333">
        <v>350</v>
      </c>
      <c r="I592" s="391">
        <v>350</v>
      </c>
      <c r="J592" s="391">
        <f t="shared" si="34"/>
        <v>0</v>
      </c>
      <c r="K592" s="432">
        <f t="shared" si="36"/>
        <v>236.25</v>
      </c>
      <c r="L592" s="212"/>
    </row>
    <row r="593" spans="1:12" ht="11.25" customHeight="1">
      <c r="A593" s="81"/>
      <c r="B593" s="344" t="s">
        <v>751</v>
      </c>
      <c r="C593" s="40" t="s">
        <v>999</v>
      </c>
      <c r="D593" s="40" t="s">
        <v>2039</v>
      </c>
      <c r="E593" s="41" t="s">
        <v>539</v>
      </c>
      <c r="F593" s="42" t="s">
        <v>687</v>
      </c>
      <c r="G593" s="11" t="s">
        <v>474</v>
      </c>
      <c r="H593" s="333">
        <v>430</v>
      </c>
      <c r="I593" s="391">
        <v>410</v>
      </c>
      <c r="J593" s="391">
        <f t="shared" si="34"/>
        <v>20</v>
      </c>
      <c r="K593" s="432">
        <f t="shared" si="36"/>
        <v>290.25</v>
      </c>
      <c r="L593" s="212"/>
    </row>
    <row r="594" spans="1:12" ht="11.25" customHeight="1">
      <c r="A594" s="81"/>
      <c r="B594" s="344" t="s">
        <v>614</v>
      </c>
      <c r="C594" s="40" t="s">
        <v>999</v>
      </c>
      <c r="D594" s="40" t="s">
        <v>2039</v>
      </c>
      <c r="E594" s="41" t="s">
        <v>539</v>
      </c>
      <c r="F594" s="42" t="s">
        <v>687</v>
      </c>
      <c r="G594" s="11" t="s">
        <v>716</v>
      </c>
      <c r="H594" s="333">
        <v>350</v>
      </c>
      <c r="I594" s="391">
        <v>350</v>
      </c>
      <c r="J594" s="391">
        <f t="shared" si="34"/>
        <v>0</v>
      </c>
      <c r="K594" s="432">
        <f t="shared" si="36"/>
        <v>236.25</v>
      </c>
      <c r="L594" s="212"/>
    </row>
    <row r="595" spans="1:12" ht="11.25" customHeight="1">
      <c r="A595" s="81"/>
      <c r="B595" s="344" t="s">
        <v>615</v>
      </c>
      <c r="C595" s="40" t="s">
        <v>999</v>
      </c>
      <c r="D595" s="40" t="s">
        <v>2039</v>
      </c>
      <c r="E595" s="41" t="s">
        <v>529</v>
      </c>
      <c r="F595" s="42" t="s">
        <v>688</v>
      </c>
      <c r="G595" s="11" t="s">
        <v>475</v>
      </c>
      <c r="H595" s="333">
        <v>570</v>
      </c>
      <c r="I595" s="391">
        <v>530</v>
      </c>
      <c r="J595" s="391">
        <f t="shared" si="34"/>
        <v>40</v>
      </c>
      <c r="K595" s="432">
        <f t="shared" si="36"/>
        <v>384.75</v>
      </c>
      <c r="L595" s="212"/>
    </row>
    <row r="596" spans="1:12" ht="11.25" customHeight="1">
      <c r="A596" s="81"/>
      <c r="B596" s="344" t="s">
        <v>616</v>
      </c>
      <c r="C596" s="40" t="s">
        <v>999</v>
      </c>
      <c r="D596" s="40" t="s">
        <v>2039</v>
      </c>
      <c r="E596" s="41" t="s">
        <v>529</v>
      </c>
      <c r="F596" s="42" t="s">
        <v>688</v>
      </c>
      <c r="G596" s="11" t="s">
        <v>474</v>
      </c>
      <c r="H596" s="333">
        <v>430</v>
      </c>
      <c r="I596" s="391">
        <v>410</v>
      </c>
      <c r="J596" s="391">
        <f t="shared" ref="J596:J669" si="37">IF(I596="-","-",H596-I596)</f>
        <v>20</v>
      </c>
      <c r="K596" s="432">
        <f t="shared" si="36"/>
        <v>290.25</v>
      </c>
      <c r="L596" s="212"/>
    </row>
    <row r="597" spans="1:12" ht="11.25" customHeight="1">
      <c r="A597" s="81"/>
      <c r="B597" s="341" t="s">
        <v>617</v>
      </c>
      <c r="C597" s="47" t="s">
        <v>999</v>
      </c>
      <c r="D597" s="47" t="s">
        <v>2039</v>
      </c>
      <c r="E597" s="48" t="s">
        <v>530</v>
      </c>
      <c r="F597" s="49" t="s">
        <v>476</v>
      </c>
      <c r="G597" s="50" t="s">
        <v>475</v>
      </c>
      <c r="H597" s="333">
        <v>570</v>
      </c>
      <c r="I597" s="388">
        <v>530</v>
      </c>
      <c r="J597" s="388">
        <f t="shared" si="37"/>
        <v>40</v>
      </c>
      <c r="K597" s="441">
        <f t="shared" si="36"/>
        <v>384.75</v>
      </c>
      <c r="L597" s="213"/>
    </row>
    <row r="598" spans="1:12" ht="3" customHeight="1">
      <c r="A598" s="81"/>
      <c r="B598" s="341"/>
      <c r="C598" s="47"/>
      <c r="D598" s="47"/>
      <c r="E598" s="48"/>
      <c r="F598" s="49"/>
      <c r="G598" s="50"/>
      <c r="H598" s="333" t="s">
        <v>1195</v>
      </c>
      <c r="I598" s="388"/>
      <c r="J598" s="388"/>
      <c r="K598" s="441"/>
      <c r="L598" s="213"/>
    </row>
    <row r="599" spans="1:12" ht="11.25" customHeight="1">
      <c r="A599" s="81"/>
      <c r="B599" s="341" t="s">
        <v>2129</v>
      </c>
      <c r="C599" s="47" t="s">
        <v>2283</v>
      </c>
      <c r="D599" s="47"/>
      <c r="E599" s="48" t="s">
        <v>455</v>
      </c>
      <c r="F599" s="49" t="s">
        <v>455</v>
      </c>
      <c r="G599" s="50" t="s">
        <v>455</v>
      </c>
      <c r="H599" s="333">
        <v>35</v>
      </c>
      <c r="I599" s="388">
        <v>30</v>
      </c>
      <c r="J599" s="388">
        <v>5</v>
      </c>
      <c r="K599" s="441">
        <f t="shared" si="36"/>
        <v>23.625</v>
      </c>
      <c r="L599" s="213"/>
    </row>
    <row r="600" spans="1:12">
      <c r="A600" s="81"/>
      <c r="B600" s="341" t="s">
        <v>2155</v>
      </c>
      <c r="C600" s="47" t="s">
        <v>304</v>
      </c>
      <c r="D600" s="47"/>
      <c r="E600" s="48" t="s">
        <v>455</v>
      </c>
      <c r="F600" s="49" t="s">
        <v>455</v>
      </c>
      <c r="G600" s="50" t="s">
        <v>455</v>
      </c>
      <c r="H600" s="333">
        <v>30</v>
      </c>
      <c r="I600" s="388">
        <v>25</v>
      </c>
      <c r="J600" s="388">
        <v>5</v>
      </c>
      <c r="K600" s="441">
        <f t="shared" si="36"/>
        <v>20.25</v>
      </c>
      <c r="L600" s="213"/>
    </row>
    <row r="601" spans="1:12" ht="11.25" customHeight="1">
      <c r="A601" s="81"/>
      <c r="B601" s="341" t="s">
        <v>89</v>
      </c>
      <c r="C601" s="47" t="s">
        <v>231</v>
      </c>
      <c r="D601" s="47" t="s">
        <v>2045</v>
      </c>
      <c r="E601" s="48" t="s">
        <v>455</v>
      </c>
      <c r="F601" s="49" t="s">
        <v>455</v>
      </c>
      <c r="G601" s="50" t="s">
        <v>455</v>
      </c>
      <c r="H601" s="333">
        <v>40</v>
      </c>
      <c r="I601" s="388">
        <v>40</v>
      </c>
      <c r="J601" s="388">
        <f t="shared" si="37"/>
        <v>0</v>
      </c>
      <c r="K601" s="441">
        <f t="shared" si="36"/>
        <v>27</v>
      </c>
      <c r="L601" s="213"/>
    </row>
    <row r="602" spans="1:12" ht="11.25" customHeight="1" thickBot="1">
      <c r="A602" s="80"/>
      <c r="B602" s="342" t="s">
        <v>90</v>
      </c>
      <c r="C602" s="43" t="s">
        <v>463</v>
      </c>
      <c r="D602" s="43" t="s">
        <v>2046</v>
      </c>
      <c r="E602" s="44" t="s">
        <v>455</v>
      </c>
      <c r="F602" s="45" t="s">
        <v>455</v>
      </c>
      <c r="G602" s="46" t="s">
        <v>455</v>
      </c>
      <c r="H602" s="921">
        <v>50</v>
      </c>
      <c r="I602" s="392">
        <v>50</v>
      </c>
      <c r="J602" s="392">
        <f t="shared" si="37"/>
        <v>0</v>
      </c>
      <c r="K602" s="443">
        <f t="shared" si="36"/>
        <v>33.75</v>
      </c>
      <c r="L602" s="214"/>
    </row>
    <row r="603" spans="1:12" ht="11.25" customHeight="1">
      <c r="A603" s="121"/>
      <c r="B603" s="343" t="s">
        <v>477</v>
      </c>
      <c r="C603" s="36" t="s">
        <v>999</v>
      </c>
      <c r="D603" s="36" t="s">
        <v>2039</v>
      </c>
      <c r="E603" s="37" t="s">
        <v>395</v>
      </c>
      <c r="F603" s="38" t="s">
        <v>533</v>
      </c>
      <c r="G603" s="39" t="s">
        <v>618</v>
      </c>
      <c r="H603" s="922">
        <v>280</v>
      </c>
      <c r="I603" s="402">
        <v>290</v>
      </c>
      <c r="J603" s="402">
        <f t="shared" si="37"/>
        <v>-10</v>
      </c>
      <c r="K603" s="442">
        <f t="shared" si="36"/>
        <v>189</v>
      </c>
      <c r="L603" s="211" t="s">
        <v>1561</v>
      </c>
    </row>
    <row r="604" spans="1:12" ht="11.25" customHeight="1">
      <c r="A604" s="81"/>
      <c r="B604" s="344" t="s">
        <v>478</v>
      </c>
      <c r="C604" s="40" t="s">
        <v>999</v>
      </c>
      <c r="D604" s="40" t="s">
        <v>2039</v>
      </c>
      <c r="E604" s="41" t="s">
        <v>487</v>
      </c>
      <c r="F604" s="42" t="s">
        <v>533</v>
      </c>
      <c r="G604" s="11" t="s">
        <v>716</v>
      </c>
      <c r="H604" s="333">
        <v>380</v>
      </c>
      <c r="I604" s="391">
        <v>360</v>
      </c>
      <c r="J604" s="391">
        <f t="shared" si="37"/>
        <v>20</v>
      </c>
      <c r="K604" s="432">
        <f t="shared" si="36"/>
        <v>256.5</v>
      </c>
      <c r="L604" s="212"/>
    </row>
    <row r="605" spans="1:12" ht="11.25" customHeight="1">
      <c r="A605" s="81"/>
      <c r="B605" s="344" t="s">
        <v>479</v>
      </c>
      <c r="C605" s="40" t="s">
        <v>999</v>
      </c>
      <c r="D605" s="40" t="s">
        <v>2039</v>
      </c>
      <c r="E605" s="41" t="s">
        <v>539</v>
      </c>
      <c r="F605" s="42" t="s">
        <v>534</v>
      </c>
      <c r="G605" s="11" t="s">
        <v>716</v>
      </c>
      <c r="H605" s="333">
        <v>390</v>
      </c>
      <c r="I605" s="391">
        <v>360</v>
      </c>
      <c r="J605" s="391">
        <f t="shared" si="37"/>
        <v>30</v>
      </c>
      <c r="K605" s="432">
        <f t="shared" si="36"/>
        <v>263.25</v>
      </c>
      <c r="L605" s="212"/>
    </row>
    <row r="606" spans="1:12" ht="11.25" customHeight="1">
      <c r="A606" s="81"/>
      <c r="B606" s="344" t="s">
        <v>480</v>
      </c>
      <c r="C606" s="40" t="s">
        <v>999</v>
      </c>
      <c r="D606" s="40" t="s">
        <v>2039</v>
      </c>
      <c r="E606" s="41" t="s">
        <v>539</v>
      </c>
      <c r="F606" s="42" t="s">
        <v>534</v>
      </c>
      <c r="G606" s="11" t="s">
        <v>474</v>
      </c>
      <c r="H606" s="333">
        <v>460</v>
      </c>
      <c r="I606" s="391">
        <v>420</v>
      </c>
      <c r="J606" s="391">
        <f t="shared" si="37"/>
        <v>40</v>
      </c>
      <c r="K606" s="432">
        <f t="shared" si="36"/>
        <v>310.5</v>
      </c>
      <c r="L606" s="212"/>
    </row>
    <row r="607" spans="1:12" ht="11.25" customHeight="1">
      <c r="A607" s="81"/>
      <c r="B607" s="344" t="s">
        <v>481</v>
      </c>
      <c r="C607" s="40" t="s">
        <v>999</v>
      </c>
      <c r="D607" s="40" t="s">
        <v>2039</v>
      </c>
      <c r="E607" s="41" t="s">
        <v>488</v>
      </c>
      <c r="F607" s="42" t="s">
        <v>531</v>
      </c>
      <c r="G607" s="11" t="s">
        <v>474</v>
      </c>
      <c r="H607" s="333">
        <v>470</v>
      </c>
      <c r="I607" s="391">
        <v>420</v>
      </c>
      <c r="J607" s="391">
        <f t="shared" si="37"/>
        <v>50</v>
      </c>
      <c r="K607" s="432">
        <f t="shared" si="36"/>
        <v>317.25</v>
      </c>
      <c r="L607" s="211" t="s">
        <v>1561</v>
      </c>
    </row>
    <row r="608" spans="1:12" ht="11.25" customHeight="1">
      <c r="A608" s="81"/>
      <c r="B608" s="344" t="s">
        <v>482</v>
      </c>
      <c r="C608" s="40" t="s">
        <v>999</v>
      </c>
      <c r="D608" s="40" t="s">
        <v>2039</v>
      </c>
      <c r="E608" s="41" t="s">
        <v>529</v>
      </c>
      <c r="F608" s="42" t="s">
        <v>531</v>
      </c>
      <c r="G608" s="11" t="s">
        <v>475</v>
      </c>
      <c r="H608" s="333">
        <v>570</v>
      </c>
      <c r="I608" s="391">
        <v>550</v>
      </c>
      <c r="J608" s="391">
        <f t="shared" si="37"/>
        <v>20</v>
      </c>
      <c r="K608" s="432">
        <f t="shared" si="36"/>
        <v>384.75</v>
      </c>
      <c r="L608" s="212"/>
    </row>
    <row r="609" spans="1:12" ht="11.25" customHeight="1">
      <c r="A609" s="81"/>
      <c r="B609" s="344" t="s">
        <v>486</v>
      </c>
      <c r="C609" s="40" t="s">
        <v>999</v>
      </c>
      <c r="D609" s="40" t="s">
        <v>2039</v>
      </c>
      <c r="E609" s="41" t="s">
        <v>530</v>
      </c>
      <c r="F609" s="42" t="s">
        <v>535</v>
      </c>
      <c r="G609" s="11" t="s">
        <v>475</v>
      </c>
      <c r="H609" s="333">
        <v>570</v>
      </c>
      <c r="I609" s="391">
        <v>550</v>
      </c>
      <c r="J609" s="391">
        <f t="shared" si="37"/>
        <v>20</v>
      </c>
      <c r="K609" s="432">
        <f t="shared" si="36"/>
        <v>384.75</v>
      </c>
      <c r="L609" s="211" t="s">
        <v>1561</v>
      </c>
    </row>
    <row r="610" spans="1:12" ht="3.75" customHeight="1">
      <c r="A610" s="81"/>
      <c r="B610" s="341"/>
      <c r="C610" s="47"/>
      <c r="D610" s="47"/>
      <c r="E610" s="48"/>
      <c r="F610" s="49"/>
      <c r="G610" s="50"/>
      <c r="H610" s="333" t="s">
        <v>1195</v>
      </c>
      <c r="I610" s="388"/>
      <c r="J610" s="388"/>
      <c r="K610" s="432"/>
      <c r="L610" s="221"/>
    </row>
    <row r="611" spans="1:12" ht="12" thickBot="1">
      <c r="A611" s="112"/>
      <c r="B611" s="341" t="s">
        <v>2130</v>
      </c>
      <c r="C611" s="47" t="s">
        <v>2283</v>
      </c>
      <c r="D611" s="47"/>
      <c r="E611" s="48" t="s">
        <v>455</v>
      </c>
      <c r="F611" s="49" t="s">
        <v>455</v>
      </c>
      <c r="G611" s="50" t="s">
        <v>455</v>
      </c>
      <c r="H611" s="921">
        <v>35</v>
      </c>
      <c r="I611" s="388">
        <v>35</v>
      </c>
      <c r="J611" s="388">
        <v>0</v>
      </c>
      <c r="K611" s="432">
        <f t="shared" si="36"/>
        <v>23.625</v>
      </c>
      <c r="L611" s="213"/>
    </row>
    <row r="612" spans="1:12" ht="15.75" customHeight="1">
      <c r="A612" s="121"/>
      <c r="B612" s="343" t="s">
        <v>2208</v>
      </c>
      <c r="C612" s="36" t="s">
        <v>999</v>
      </c>
      <c r="D612" s="36" t="s">
        <v>2039</v>
      </c>
      <c r="E612" s="37" t="s">
        <v>1564</v>
      </c>
      <c r="F612" s="38" t="s">
        <v>2266</v>
      </c>
      <c r="G612" s="39" t="s">
        <v>618</v>
      </c>
      <c r="H612" s="922">
        <v>300</v>
      </c>
      <c r="I612" s="402" t="s">
        <v>455</v>
      </c>
      <c r="J612" s="402" t="str">
        <f t="shared" ref="J612:J614" si="38">IF(I612="-","-",H612-I612)</f>
        <v>-</v>
      </c>
      <c r="K612" s="442">
        <f t="shared" si="36"/>
        <v>202.5</v>
      </c>
      <c r="L612" s="216" t="s">
        <v>1547</v>
      </c>
    </row>
    <row r="613" spans="1:12" ht="15.75" customHeight="1">
      <c r="A613" s="81"/>
      <c r="B613" s="344" t="s">
        <v>2205</v>
      </c>
      <c r="C613" s="40" t="s">
        <v>999</v>
      </c>
      <c r="D613" s="40" t="s">
        <v>2039</v>
      </c>
      <c r="E613" s="41" t="s">
        <v>2264</v>
      </c>
      <c r="F613" s="42" t="s">
        <v>1563</v>
      </c>
      <c r="G613" s="11" t="s">
        <v>474</v>
      </c>
      <c r="H613" s="333">
        <v>490</v>
      </c>
      <c r="I613" s="391" t="s">
        <v>455</v>
      </c>
      <c r="J613" s="391" t="str">
        <f t="shared" si="38"/>
        <v>-</v>
      </c>
      <c r="K613" s="432">
        <f t="shared" si="36"/>
        <v>330.75</v>
      </c>
      <c r="L613" s="212" t="s">
        <v>1547</v>
      </c>
    </row>
    <row r="614" spans="1:12" ht="15.75" customHeight="1">
      <c r="A614" s="81"/>
      <c r="B614" s="344" t="s">
        <v>2206</v>
      </c>
      <c r="C614" s="40" t="s">
        <v>999</v>
      </c>
      <c r="D614" s="40" t="s">
        <v>2039</v>
      </c>
      <c r="E614" s="41" t="s">
        <v>2264</v>
      </c>
      <c r="F614" s="42" t="s">
        <v>1563</v>
      </c>
      <c r="G614" s="11" t="s">
        <v>474</v>
      </c>
      <c r="H614" s="333">
        <v>590</v>
      </c>
      <c r="I614" s="391" t="s">
        <v>455</v>
      </c>
      <c r="J614" s="391" t="str">
        <f t="shared" si="38"/>
        <v>-</v>
      </c>
      <c r="K614" s="432">
        <f t="shared" si="36"/>
        <v>398.25</v>
      </c>
      <c r="L614" s="212" t="s">
        <v>1547</v>
      </c>
    </row>
    <row r="615" spans="1:12" ht="15.75" customHeight="1" thickBot="1">
      <c r="A615" s="80"/>
      <c r="B615" s="342" t="s">
        <v>2207</v>
      </c>
      <c r="C615" s="43" t="s">
        <v>999</v>
      </c>
      <c r="D615" s="43" t="s">
        <v>2047</v>
      </c>
      <c r="E615" s="44" t="s">
        <v>2265</v>
      </c>
      <c r="F615" s="45" t="s">
        <v>1565</v>
      </c>
      <c r="G615" s="46" t="s">
        <v>475</v>
      </c>
      <c r="H615" s="924">
        <v>590</v>
      </c>
      <c r="I615" s="392" t="s">
        <v>455</v>
      </c>
      <c r="J615" s="392" t="str">
        <f t="shared" ref="J615" si="39">IF(I615="-","-",H615-I615)</f>
        <v>-</v>
      </c>
      <c r="K615" s="443">
        <f t="shared" si="36"/>
        <v>398.25</v>
      </c>
      <c r="L615" s="214" t="s">
        <v>1547</v>
      </c>
    </row>
    <row r="616" spans="1:12" ht="11.25" customHeight="1">
      <c r="A616" s="81"/>
      <c r="B616" s="344" t="s">
        <v>108</v>
      </c>
      <c r="C616" s="40" t="s">
        <v>999</v>
      </c>
      <c r="D616" s="40" t="s">
        <v>2039</v>
      </c>
      <c r="E616" s="41">
        <v>3000</v>
      </c>
      <c r="F616" s="42">
        <v>0.01</v>
      </c>
      <c r="G616" s="11" t="s">
        <v>112</v>
      </c>
      <c r="H616" s="923">
        <v>920</v>
      </c>
      <c r="I616" s="391">
        <v>840</v>
      </c>
      <c r="J616" s="391">
        <f t="shared" si="37"/>
        <v>80</v>
      </c>
      <c r="K616" s="432">
        <f t="shared" si="36"/>
        <v>621</v>
      </c>
      <c r="L616" s="212"/>
    </row>
    <row r="617" spans="1:12" ht="11.25" customHeight="1">
      <c r="A617" s="81"/>
      <c r="B617" s="344" t="s">
        <v>111</v>
      </c>
      <c r="C617" s="40" t="s">
        <v>999</v>
      </c>
      <c r="D617" s="40" t="s">
        <v>2039</v>
      </c>
      <c r="E617" s="41">
        <v>8000</v>
      </c>
      <c r="F617" s="42">
        <v>0.05</v>
      </c>
      <c r="G617" s="11" t="s">
        <v>113</v>
      </c>
      <c r="H617" s="333">
        <v>850</v>
      </c>
      <c r="I617" s="391">
        <v>780</v>
      </c>
      <c r="J617" s="391">
        <f t="shared" si="37"/>
        <v>70</v>
      </c>
      <c r="K617" s="432">
        <f t="shared" si="36"/>
        <v>573.75</v>
      </c>
      <c r="L617" s="212"/>
    </row>
    <row r="618" spans="1:12" ht="11.25" customHeight="1">
      <c r="A618" s="81"/>
      <c r="B618" s="344" t="s">
        <v>101</v>
      </c>
      <c r="C618" s="40" t="s">
        <v>999</v>
      </c>
      <c r="D618" s="40" t="s">
        <v>2039</v>
      </c>
      <c r="E618" s="41">
        <v>10000</v>
      </c>
      <c r="F618" s="42">
        <v>0.1</v>
      </c>
      <c r="G618" s="11" t="s">
        <v>112</v>
      </c>
      <c r="H618" s="333">
        <v>850</v>
      </c>
      <c r="I618" s="391">
        <v>780</v>
      </c>
      <c r="J618" s="391">
        <f t="shared" si="37"/>
        <v>70</v>
      </c>
      <c r="K618" s="432">
        <f t="shared" si="36"/>
        <v>573.75</v>
      </c>
      <c r="L618" s="212"/>
    </row>
    <row r="619" spans="1:12" ht="11.25" customHeight="1">
      <c r="A619" s="81"/>
      <c r="B619" s="344" t="s">
        <v>103</v>
      </c>
      <c r="C619" s="40" t="s">
        <v>999</v>
      </c>
      <c r="D619" s="40" t="s">
        <v>2039</v>
      </c>
      <c r="E619" s="41">
        <v>16000</v>
      </c>
      <c r="F619" s="42">
        <v>0.1</v>
      </c>
      <c r="G619" s="11" t="s">
        <v>113</v>
      </c>
      <c r="H619" s="333">
        <v>850</v>
      </c>
      <c r="I619" s="391">
        <v>780</v>
      </c>
      <c r="J619" s="391">
        <f t="shared" si="37"/>
        <v>70</v>
      </c>
      <c r="K619" s="432">
        <f t="shared" si="36"/>
        <v>573.75</v>
      </c>
      <c r="L619" s="212"/>
    </row>
    <row r="620" spans="1:12" ht="11.25" customHeight="1">
      <c r="A620" s="81"/>
      <c r="B620" s="344" t="s">
        <v>104</v>
      </c>
      <c r="C620" s="40" t="s">
        <v>999</v>
      </c>
      <c r="D620" s="40" t="s">
        <v>2039</v>
      </c>
      <c r="E620" s="41">
        <v>30000</v>
      </c>
      <c r="F620" s="42">
        <v>0.1</v>
      </c>
      <c r="G620" s="11" t="s">
        <v>113</v>
      </c>
      <c r="H620" s="333">
        <v>850</v>
      </c>
      <c r="I620" s="391">
        <v>840</v>
      </c>
      <c r="J620" s="391">
        <f t="shared" si="37"/>
        <v>10</v>
      </c>
      <c r="K620" s="432">
        <f t="shared" si="36"/>
        <v>573.75</v>
      </c>
      <c r="L620" s="212"/>
    </row>
    <row r="621" spans="1:12" ht="11.25" customHeight="1">
      <c r="A621" s="81"/>
      <c r="B621" s="344" t="s">
        <v>105</v>
      </c>
      <c r="C621" s="40" t="s">
        <v>999</v>
      </c>
      <c r="D621" s="40" t="s">
        <v>2039</v>
      </c>
      <c r="E621" s="41">
        <v>30000</v>
      </c>
      <c r="F621" s="42">
        <v>0.1</v>
      </c>
      <c r="G621" s="11" t="s">
        <v>113</v>
      </c>
      <c r="H621" s="333">
        <v>1150</v>
      </c>
      <c r="I621" s="391">
        <v>950</v>
      </c>
      <c r="J621" s="391">
        <f t="shared" si="37"/>
        <v>200</v>
      </c>
      <c r="K621" s="432">
        <f t="shared" si="36"/>
        <v>776.25</v>
      </c>
      <c r="L621" s="212"/>
    </row>
    <row r="622" spans="1:12" ht="11.25" customHeight="1">
      <c r="A622" s="81"/>
      <c r="B622" s="344" t="s">
        <v>106</v>
      </c>
      <c r="C622" s="40" t="s">
        <v>999</v>
      </c>
      <c r="D622" s="40" t="s">
        <v>2039</v>
      </c>
      <c r="E622" s="41">
        <v>36000</v>
      </c>
      <c r="F622" s="42">
        <v>0.2</v>
      </c>
      <c r="G622" s="11" t="s">
        <v>113</v>
      </c>
      <c r="H622" s="333">
        <v>850</v>
      </c>
      <c r="I622" s="391">
        <v>780</v>
      </c>
      <c r="J622" s="391">
        <f t="shared" si="37"/>
        <v>70</v>
      </c>
      <c r="K622" s="432">
        <f t="shared" si="36"/>
        <v>573.75</v>
      </c>
      <c r="L622" s="212"/>
    </row>
    <row r="623" spans="1:12" ht="11.25" customHeight="1">
      <c r="A623" s="81"/>
      <c r="B623" s="344" t="s">
        <v>107</v>
      </c>
      <c r="C623" s="40" t="s">
        <v>999</v>
      </c>
      <c r="D623" s="40" t="s">
        <v>2039</v>
      </c>
      <c r="E623" s="41">
        <v>36000</v>
      </c>
      <c r="F623" s="42">
        <v>0.2</v>
      </c>
      <c r="G623" s="11" t="s">
        <v>853</v>
      </c>
      <c r="H623" s="333">
        <v>1050</v>
      </c>
      <c r="I623" s="391">
        <v>890</v>
      </c>
      <c r="J623" s="391">
        <f t="shared" si="37"/>
        <v>160</v>
      </c>
      <c r="K623" s="432">
        <f t="shared" si="36"/>
        <v>708.75</v>
      </c>
      <c r="L623" s="212"/>
    </row>
    <row r="624" spans="1:12" ht="11.25" customHeight="1">
      <c r="A624" s="81"/>
      <c r="B624" s="344" t="s">
        <v>109</v>
      </c>
      <c r="C624" s="40" t="s">
        <v>999</v>
      </c>
      <c r="D624" s="40" t="s">
        <v>2039</v>
      </c>
      <c r="E624" s="41">
        <v>60000</v>
      </c>
      <c r="F624" s="42">
        <v>0.2</v>
      </c>
      <c r="G624" s="11" t="s">
        <v>853</v>
      </c>
      <c r="H624" s="333">
        <v>1120</v>
      </c>
      <c r="I624" s="391">
        <v>950</v>
      </c>
      <c r="J624" s="391">
        <f t="shared" si="37"/>
        <v>170</v>
      </c>
      <c r="K624" s="432">
        <f t="shared" si="36"/>
        <v>756</v>
      </c>
      <c r="L624" s="212"/>
    </row>
    <row r="625" spans="1:12" ht="11.25" customHeight="1">
      <c r="A625" s="81"/>
      <c r="B625" s="344" t="s">
        <v>110</v>
      </c>
      <c r="C625" s="40" t="s">
        <v>999</v>
      </c>
      <c r="D625" s="40" t="s">
        <v>2039</v>
      </c>
      <c r="E625" s="41">
        <v>65000</v>
      </c>
      <c r="F625" s="42">
        <v>0.5</v>
      </c>
      <c r="G625" s="11" t="s">
        <v>853</v>
      </c>
      <c r="H625" s="333">
        <v>1050</v>
      </c>
      <c r="I625" s="391">
        <v>890</v>
      </c>
      <c r="J625" s="391">
        <f t="shared" si="37"/>
        <v>160</v>
      </c>
      <c r="K625" s="432">
        <f t="shared" si="36"/>
        <v>708.75</v>
      </c>
      <c r="L625" s="212"/>
    </row>
    <row r="626" spans="1:12" ht="11.25" customHeight="1">
      <c r="A626" s="81"/>
      <c r="B626" s="344" t="s">
        <v>1473</v>
      </c>
      <c r="C626" s="40" t="s">
        <v>999</v>
      </c>
      <c r="D626" s="40" t="s">
        <v>2039</v>
      </c>
      <c r="E626" s="41">
        <v>100000</v>
      </c>
      <c r="F626" s="42">
        <v>0.05</v>
      </c>
      <c r="G626" s="11" t="s">
        <v>853</v>
      </c>
      <c r="H626" s="333">
        <v>1150</v>
      </c>
      <c r="I626" s="391">
        <v>890</v>
      </c>
      <c r="J626" s="391">
        <f t="shared" si="37"/>
        <v>260</v>
      </c>
      <c r="K626" s="432">
        <f t="shared" si="36"/>
        <v>776.25</v>
      </c>
      <c r="L626" s="212"/>
    </row>
    <row r="627" spans="1:12" ht="11.25" customHeight="1">
      <c r="A627" s="111"/>
      <c r="B627" s="344" t="s">
        <v>102</v>
      </c>
      <c r="C627" s="40" t="s">
        <v>999</v>
      </c>
      <c r="D627" s="40" t="s">
        <v>2039</v>
      </c>
      <c r="E627" s="41">
        <v>150000</v>
      </c>
      <c r="F627" s="42">
        <v>1</v>
      </c>
      <c r="G627" s="11" t="s">
        <v>853</v>
      </c>
      <c r="H627" s="333">
        <v>1150</v>
      </c>
      <c r="I627" s="391">
        <v>890</v>
      </c>
      <c r="J627" s="391">
        <f t="shared" si="37"/>
        <v>260</v>
      </c>
      <c r="K627" s="432">
        <f t="shared" si="36"/>
        <v>776.25</v>
      </c>
      <c r="L627" s="212"/>
    </row>
    <row r="628" spans="1:12" ht="3.95" customHeight="1">
      <c r="A628" s="81"/>
      <c r="B628" s="351"/>
      <c r="C628" s="120"/>
      <c r="D628" s="120"/>
      <c r="E628" s="119"/>
      <c r="F628" s="118"/>
      <c r="G628" s="56"/>
      <c r="H628" s="333" t="s">
        <v>1195</v>
      </c>
      <c r="I628" s="399"/>
      <c r="J628" s="399"/>
      <c r="K628" s="444"/>
      <c r="L628" s="211"/>
    </row>
    <row r="629" spans="1:12">
      <c r="A629" s="81"/>
      <c r="B629" s="344" t="s">
        <v>1484</v>
      </c>
      <c r="C629" s="40" t="s">
        <v>999</v>
      </c>
      <c r="D629" s="40" t="s">
        <v>2039</v>
      </c>
      <c r="E629" s="41">
        <v>6100</v>
      </c>
      <c r="F629" s="42">
        <v>0.1</v>
      </c>
      <c r="G629" s="24" t="s">
        <v>559</v>
      </c>
      <c r="H629" s="333">
        <v>830</v>
      </c>
      <c r="I629" s="391">
        <v>690</v>
      </c>
      <c r="J629" s="391">
        <f t="shared" si="37"/>
        <v>140</v>
      </c>
      <c r="K629" s="432">
        <f t="shared" si="36"/>
        <v>560.25</v>
      </c>
      <c r="L629" s="212"/>
    </row>
    <row r="630" spans="1:12">
      <c r="A630" s="81"/>
      <c r="B630" s="344" t="s">
        <v>1476</v>
      </c>
      <c r="C630" s="40" t="s">
        <v>999</v>
      </c>
      <c r="D630" s="40" t="s">
        <v>2039</v>
      </c>
      <c r="E630" s="41">
        <v>12100</v>
      </c>
      <c r="F630" s="42">
        <v>0.2</v>
      </c>
      <c r="G630" s="24" t="s">
        <v>559</v>
      </c>
      <c r="H630" s="333">
        <v>830</v>
      </c>
      <c r="I630" s="391">
        <v>690</v>
      </c>
      <c r="J630" s="391">
        <f t="shared" si="37"/>
        <v>140</v>
      </c>
      <c r="K630" s="432">
        <f t="shared" si="36"/>
        <v>560.25</v>
      </c>
      <c r="L630" s="212"/>
    </row>
    <row r="631" spans="1:12">
      <c r="A631" s="81"/>
      <c r="B631" s="344" t="s">
        <v>1480</v>
      </c>
      <c r="C631" s="40" t="s">
        <v>999</v>
      </c>
      <c r="D631" s="40" t="s">
        <v>2039</v>
      </c>
      <c r="E631" s="41">
        <v>30100</v>
      </c>
      <c r="F631" s="42">
        <v>0.5</v>
      </c>
      <c r="G631" s="24" t="s">
        <v>559</v>
      </c>
      <c r="H631" s="333">
        <v>830</v>
      </c>
      <c r="I631" s="391">
        <v>690</v>
      </c>
      <c r="J631" s="391">
        <f t="shared" si="37"/>
        <v>140</v>
      </c>
      <c r="K631" s="432">
        <f t="shared" si="36"/>
        <v>560.25</v>
      </c>
      <c r="L631" s="212"/>
    </row>
    <row r="632" spans="1:12" ht="11.25" customHeight="1">
      <c r="A632" s="81"/>
      <c r="B632" s="346" t="s">
        <v>1483</v>
      </c>
      <c r="C632" s="21" t="s">
        <v>999</v>
      </c>
      <c r="D632" s="21" t="s">
        <v>2039</v>
      </c>
      <c r="E632" s="22">
        <v>60100</v>
      </c>
      <c r="F632" s="23">
        <v>1</v>
      </c>
      <c r="G632" s="24" t="s">
        <v>560</v>
      </c>
      <c r="H632" s="333">
        <v>1050</v>
      </c>
      <c r="I632" s="391">
        <v>790</v>
      </c>
      <c r="J632" s="391">
        <f t="shared" si="37"/>
        <v>260</v>
      </c>
      <c r="K632" s="432">
        <f t="shared" si="36"/>
        <v>708.75</v>
      </c>
      <c r="L632" s="212"/>
    </row>
    <row r="633" spans="1:12">
      <c r="A633" s="81"/>
      <c r="B633" s="344" t="s">
        <v>1475</v>
      </c>
      <c r="C633" s="40" t="s">
        <v>999</v>
      </c>
      <c r="D633" s="40" t="s">
        <v>2039</v>
      </c>
      <c r="E633" s="41">
        <v>120100</v>
      </c>
      <c r="F633" s="42">
        <v>2</v>
      </c>
      <c r="G633" s="24" t="s">
        <v>560</v>
      </c>
      <c r="H633" s="333">
        <v>1050</v>
      </c>
      <c r="I633" s="391">
        <v>810</v>
      </c>
      <c r="J633" s="391">
        <f t="shared" si="37"/>
        <v>240</v>
      </c>
      <c r="K633" s="432">
        <f t="shared" si="36"/>
        <v>708.75</v>
      </c>
      <c r="L633" s="212"/>
    </row>
    <row r="634" spans="1:12">
      <c r="A634" s="81"/>
      <c r="B634" s="344" t="s">
        <v>1478</v>
      </c>
      <c r="C634" s="40" t="s">
        <v>999</v>
      </c>
      <c r="D634" s="40" t="s">
        <v>2039</v>
      </c>
      <c r="E634" s="41">
        <v>151000</v>
      </c>
      <c r="F634" s="42">
        <v>2</v>
      </c>
      <c r="G634" s="24" t="s">
        <v>1560</v>
      </c>
      <c r="H634" s="333">
        <v>1200</v>
      </c>
      <c r="I634" s="391">
        <v>840</v>
      </c>
      <c r="J634" s="391">
        <f t="shared" si="37"/>
        <v>360</v>
      </c>
      <c r="K634" s="432">
        <f t="shared" si="36"/>
        <v>810</v>
      </c>
      <c r="L634" s="212"/>
    </row>
    <row r="635" spans="1:12" ht="11.25" customHeight="1">
      <c r="A635" s="81"/>
      <c r="B635" s="346" t="s">
        <v>1479</v>
      </c>
      <c r="C635" s="21" t="s">
        <v>999</v>
      </c>
      <c r="D635" s="21" t="s">
        <v>2039</v>
      </c>
      <c r="E635" s="22">
        <v>301000</v>
      </c>
      <c r="F635" s="23">
        <v>5</v>
      </c>
      <c r="G635" s="24" t="s">
        <v>1560</v>
      </c>
      <c r="H635" s="333">
        <v>1200</v>
      </c>
      <c r="I635" s="391">
        <v>840</v>
      </c>
      <c r="J635" s="391">
        <f t="shared" si="37"/>
        <v>360</v>
      </c>
      <c r="K635" s="432">
        <f t="shared" si="36"/>
        <v>810</v>
      </c>
      <c r="L635" s="212"/>
    </row>
    <row r="636" spans="1:12" ht="3.95" customHeight="1">
      <c r="A636" s="81"/>
      <c r="B636" s="363"/>
      <c r="C636" s="34"/>
      <c r="D636" s="34"/>
      <c r="E636" s="126"/>
      <c r="F636" s="127"/>
      <c r="G636" s="24"/>
      <c r="H636" s="333" t="s">
        <v>1195</v>
      </c>
      <c r="I636" s="388"/>
      <c r="J636" s="388"/>
      <c r="K636" s="441"/>
      <c r="L636" s="213"/>
    </row>
    <row r="637" spans="1:12" ht="11.25" customHeight="1">
      <c r="A637" s="81"/>
      <c r="B637" s="344" t="s">
        <v>1485</v>
      </c>
      <c r="C637" s="40" t="s">
        <v>740</v>
      </c>
      <c r="D637" s="40" t="s">
        <v>2042</v>
      </c>
      <c r="E637" s="41">
        <v>3000</v>
      </c>
      <c r="F637" s="42">
        <v>1</v>
      </c>
      <c r="G637" s="11" t="s">
        <v>559</v>
      </c>
      <c r="H637" s="333">
        <v>990</v>
      </c>
      <c r="I637" s="391">
        <v>850</v>
      </c>
      <c r="J637" s="391">
        <f t="shared" si="37"/>
        <v>140</v>
      </c>
      <c r="K637" s="432">
        <f t="shared" si="36"/>
        <v>668.25</v>
      </c>
      <c r="L637" s="212"/>
    </row>
    <row r="638" spans="1:12" ht="11.25" customHeight="1">
      <c r="A638" s="81"/>
      <c r="B638" s="344" t="s">
        <v>1477</v>
      </c>
      <c r="C638" s="40" t="s">
        <v>740</v>
      </c>
      <c r="D638" s="40" t="s">
        <v>2042</v>
      </c>
      <c r="E638" s="41">
        <v>12000</v>
      </c>
      <c r="F638" s="42">
        <v>2</v>
      </c>
      <c r="G638" s="11" t="s">
        <v>559</v>
      </c>
      <c r="H638" s="333">
        <v>990</v>
      </c>
      <c r="I638" s="391">
        <v>850</v>
      </c>
      <c r="J638" s="391">
        <f t="shared" si="37"/>
        <v>140</v>
      </c>
      <c r="K638" s="432">
        <f t="shared" si="36"/>
        <v>668.25</v>
      </c>
      <c r="L638" s="212"/>
    </row>
    <row r="639" spans="1:12" ht="11.25" customHeight="1">
      <c r="A639" s="81"/>
      <c r="B639" s="344" t="s">
        <v>1481</v>
      </c>
      <c r="C639" s="40" t="s">
        <v>740</v>
      </c>
      <c r="D639" s="40" t="s">
        <v>2042</v>
      </c>
      <c r="E639" s="41">
        <v>30000</v>
      </c>
      <c r="F639" s="42">
        <v>5</v>
      </c>
      <c r="G639" s="11" t="s">
        <v>559</v>
      </c>
      <c r="H639" s="333">
        <v>1010</v>
      </c>
      <c r="I639" s="391">
        <v>850</v>
      </c>
      <c r="J639" s="391">
        <f t="shared" si="37"/>
        <v>160</v>
      </c>
      <c r="K639" s="432">
        <f t="shared" si="36"/>
        <v>681.75</v>
      </c>
      <c r="L639" s="212"/>
    </row>
    <row r="640" spans="1:12" ht="11.25" customHeight="1">
      <c r="A640" s="81"/>
      <c r="B640" s="344" t="s">
        <v>1482</v>
      </c>
      <c r="C640" s="40" t="s">
        <v>740</v>
      </c>
      <c r="D640" s="40" t="s">
        <v>2042</v>
      </c>
      <c r="E640" s="41">
        <v>60000</v>
      </c>
      <c r="F640" s="42">
        <v>10</v>
      </c>
      <c r="G640" s="11" t="s">
        <v>560</v>
      </c>
      <c r="H640" s="333">
        <v>1250</v>
      </c>
      <c r="I640" s="391">
        <v>990</v>
      </c>
      <c r="J640" s="391">
        <f t="shared" si="37"/>
        <v>260</v>
      </c>
      <c r="K640" s="432">
        <f t="shared" si="36"/>
        <v>843.75</v>
      </c>
      <c r="L640" s="212"/>
    </row>
    <row r="641" spans="1:12" ht="11.25" customHeight="1" thickBot="1">
      <c r="A641" s="80"/>
      <c r="B641" s="342" t="s">
        <v>1474</v>
      </c>
      <c r="C641" s="43" t="s">
        <v>740</v>
      </c>
      <c r="D641" s="43" t="s">
        <v>2042</v>
      </c>
      <c r="E641" s="44">
        <v>120000</v>
      </c>
      <c r="F641" s="45">
        <v>20</v>
      </c>
      <c r="G641" s="35" t="s">
        <v>560</v>
      </c>
      <c r="H641" s="921">
        <v>1250</v>
      </c>
      <c r="I641" s="392">
        <v>990</v>
      </c>
      <c r="J641" s="392">
        <f t="shared" si="37"/>
        <v>260</v>
      </c>
      <c r="K641" s="443">
        <f t="shared" si="36"/>
        <v>843.75</v>
      </c>
      <c r="L641" s="214"/>
    </row>
    <row r="642" spans="1:12" ht="19.5" customHeight="1">
      <c r="A642" s="121"/>
      <c r="B642" s="343" t="s">
        <v>2221</v>
      </c>
      <c r="C642" s="36" t="s">
        <v>999</v>
      </c>
      <c r="D642" s="36" t="s">
        <v>2039</v>
      </c>
      <c r="E642" s="37">
        <v>30000</v>
      </c>
      <c r="F642" s="38">
        <v>0.1</v>
      </c>
      <c r="G642" s="39" t="s">
        <v>2272</v>
      </c>
      <c r="H642" s="922">
        <v>1700</v>
      </c>
      <c r="I642" s="402" t="s">
        <v>455</v>
      </c>
      <c r="J642" s="402" t="str">
        <f t="shared" ref="J642:J643" si="40">IF(I642="-","-",H642-I642)</f>
        <v>-</v>
      </c>
      <c r="K642" s="442">
        <f t="shared" si="36"/>
        <v>1147.5</v>
      </c>
      <c r="L642" s="216" t="s">
        <v>1547</v>
      </c>
    </row>
    <row r="643" spans="1:12" ht="19.5" customHeight="1">
      <c r="A643" s="81"/>
      <c r="B643" s="344" t="s">
        <v>2222</v>
      </c>
      <c r="C643" s="40" t="s">
        <v>999</v>
      </c>
      <c r="D643" s="40" t="s">
        <v>2039</v>
      </c>
      <c r="E643" s="41">
        <v>60000</v>
      </c>
      <c r="F643" s="42">
        <v>0.1</v>
      </c>
      <c r="G643" s="11" t="s">
        <v>2272</v>
      </c>
      <c r="H643" s="333">
        <v>2250</v>
      </c>
      <c r="I643" s="391" t="s">
        <v>455</v>
      </c>
      <c r="J643" s="391" t="str">
        <f t="shared" si="40"/>
        <v>-</v>
      </c>
      <c r="K643" s="432">
        <f t="shared" si="36"/>
        <v>1518.75</v>
      </c>
      <c r="L643" s="212" t="s">
        <v>1547</v>
      </c>
    </row>
    <row r="644" spans="1:12" ht="3.95" customHeight="1">
      <c r="A644" s="81"/>
      <c r="B644" s="341"/>
      <c r="C644" s="47"/>
      <c r="D644" s="47"/>
      <c r="E644" s="48"/>
      <c r="F644" s="49"/>
      <c r="G644" s="50"/>
      <c r="H644" s="333" t="s">
        <v>1195</v>
      </c>
      <c r="I644" s="388" t="s">
        <v>455</v>
      </c>
      <c r="J644" s="388"/>
      <c r="K644" s="441"/>
      <c r="L644" s="213"/>
    </row>
    <row r="645" spans="1:12" ht="19.5" customHeight="1" thickBot="1">
      <c r="A645" s="80"/>
      <c r="B645" s="342" t="s">
        <v>2223</v>
      </c>
      <c r="C645" s="43" t="s">
        <v>2271</v>
      </c>
      <c r="D645" s="43" t="s">
        <v>2047</v>
      </c>
      <c r="E645" s="44">
        <v>25000</v>
      </c>
      <c r="F645" s="45">
        <v>0.1</v>
      </c>
      <c r="G645" s="46" t="s">
        <v>2272</v>
      </c>
      <c r="H645" s="924">
        <v>1970</v>
      </c>
      <c r="I645" s="392">
        <v>30</v>
      </c>
      <c r="J645" s="392">
        <f t="shared" ref="J645" si="41">IF(I645="-","-",H645-I645)</f>
        <v>1940</v>
      </c>
      <c r="K645" s="443">
        <f t="shared" si="36"/>
        <v>1329.75</v>
      </c>
      <c r="L645" s="214" t="s">
        <v>1547</v>
      </c>
    </row>
    <row r="646" spans="1:12">
      <c r="A646" s="111"/>
      <c r="B646" s="344" t="s">
        <v>877</v>
      </c>
      <c r="C646" s="40" t="s">
        <v>999</v>
      </c>
      <c r="D646" s="40" t="s">
        <v>2039</v>
      </c>
      <c r="E646" s="41">
        <v>6000</v>
      </c>
      <c r="F646" s="42">
        <v>0.2</v>
      </c>
      <c r="G646" s="39" t="s">
        <v>618</v>
      </c>
      <c r="H646" s="923">
        <v>800</v>
      </c>
      <c r="I646" s="391">
        <v>800</v>
      </c>
      <c r="J646" s="391">
        <f t="shared" si="37"/>
        <v>0</v>
      </c>
      <c r="K646" s="432">
        <f t="shared" si="36"/>
        <v>540</v>
      </c>
      <c r="L646" s="212" t="s">
        <v>2314</v>
      </c>
    </row>
    <row r="647" spans="1:12">
      <c r="A647" s="111"/>
      <c r="B647" s="344" t="s">
        <v>962</v>
      </c>
      <c r="C647" s="40" t="s">
        <v>999</v>
      </c>
      <c r="D647" s="40" t="s">
        <v>2039</v>
      </c>
      <c r="E647" s="41">
        <v>15000</v>
      </c>
      <c r="F647" s="42">
        <v>0.5</v>
      </c>
      <c r="G647" s="11" t="s">
        <v>618</v>
      </c>
      <c r="H647" s="333">
        <v>840</v>
      </c>
      <c r="I647" s="391">
        <v>840</v>
      </c>
      <c r="J647" s="391">
        <f t="shared" si="37"/>
        <v>0</v>
      </c>
      <c r="K647" s="432">
        <f t="shared" si="36"/>
        <v>567</v>
      </c>
      <c r="L647" s="212" t="s">
        <v>2314</v>
      </c>
    </row>
    <row r="648" spans="1:12">
      <c r="A648" s="111"/>
      <c r="B648" s="344" t="s">
        <v>966</v>
      </c>
      <c r="C648" s="40" t="s">
        <v>999</v>
      </c>
      <c r="D648" s="40" t="s">
        <v>2039</v>
      </c>
      <c r="E648" s="41">
        <v>35000</v>
      </c>
      <c r="F648" s="42">
        <v>1</v>
      </c>
      <c r="G648" s="11" t="s">
        <v>716</v>
      </c>
      <c r="H648" s="333">
        <v>880</v>
      </c>
      <c r="I648" s="391">
        <v>880</v>
      </c>
      <c r="J648" s="391">
        <f t="shared" si="37"/>
        <v>0</v>
      </c>
      <c r="K648" s="432">
        <f t="shared" si="36"/>
        <v>594</v>
      </c>
      <c r="L648" s="212" t="s">
        <v>2314</v>
      </c>
    </row>
    <row r="649" spans="1:12">
      <c r="A649" s="111"/>
      <c r="B649" s="344" t="s">
        <v>972</v>
      </c>
      <c r="C649" s="40" t="s">
        <v>999</v>
      </c>
      <c r="D649" s="40" t="s">
        <v>2039</v>
      </c>
      <c r="E649" s="41">
        <v>60000</v>
      </c>
      <c r="F649" s="42">
        <v>2</v>
      </c>
      <c r="G649" s="11" t="s">
        <v>474</v>
      </c>
      <c r="H649" s="333">
        <v>1050</v>
      </c>
      <c r="I649" s="391">
        <v>1050</v>
      </c>
      <c r="J649" s="391">
        <f t="shared" si="37"/>
        <v>0</v>
      </c>
      <c r="K649" s="432">
        <f t="shared" ref="K649:K711" si="42">(H649)-(H649)/100*($E$3)</f>
        <v>708.75</v>
      </c>
      <c r="L649" s="212" t="s">
        <v>2314</v>
      </c>
    </row>
    <row r="650" spans="1:12">
      <c r="A650" s="111"/>
      <c r="B650" s="344" t="s">
        <v>973</v>
      </c>
      <c r="C650" s="40" t="s">
        <v>999</v>
      </c>
      <c r="D650" s="40" t="s">
        <v>2039</v>
      </c>
      <c r="E650" s="41">
        <v>60000</v>
      </c>
      <c r="F650" s="42">
        <v>2</v>
      </c>
      <c r="G650" s="11" t="s">
        <v>475</v>
      </c>
      <c r="H650" s="333">
        <v>1360</v>
      </c>
      <c r="I650" s="391">
        <v>1360</v>
      </c>
      <c r="J650" s="391">
        <f t="shared" si="37"/>
        <v>0</v>
      </c>
      <c r="K650" s="432">
        <f t="shared" si="42"/>
        <v>918</v>
      </c>
      <c r="L650" s="212" t="s">
        <v>2314</v>
      </c>
    </row>
    <row r="651" spans="1:12">
      <c r="A651" s="111"/>
      <c r="B651" s="344" t="s">
        <v>960</v>
      </c>
      <c r="C651" s="40" t="s">
        <v>999</v>
      </c>
      <c r="D651" s="40" t="s">
        <v>2039</v>
      </c>
      <c r="E651" s="41">
        <v>150000</v>
      </c>
      <c r="F651" s="42">
        <v>5</v>
      </c>
      <c r="G651" s="11" t="s">
        <v>474</v>
      </c>
      <c r="H651" s="333">
        <v>1110</v>
      </c>
      <c r="I651" s="391">
        <v>1110</v>
      </c>
      <c r="J651" s="391">
        <f t="shared" si="37"/>
        <v>0</v>
      </c>
      <c r="K651" s="432">
        <f t="shared" si="42"/>
        <v>749.25</v>
      </c>
      <c r="L651" s="212" t="s">
        <v>2314</v>
      </c>
    </row>
    <row r="652" spans="1:12">
      <c r="A652" s="111"/>
      <c r="B652" s="344" t="s">
        <v>961</v>
      </c>
      <c r="C652" s="40" t="s">
        <v>999</v>
      </c>
      <c r="D652" s="40" t="s">
        <v>2039</v>
      </c>
      <c r="E652" s="41">
        <v>150000</v>
      </c>
      <c r="F652" s="42">
        <v>5</v>
      </c>
      <c r="G652" s="11" t="s">
        <v>475</v>
      </c>
      <c r="H652" s="333">
        <v>1420</v>
      </c>
      <c r="I652" s="391">
        <v>1420</v>
      </c>
      <c r="J652" s="391">
        <f t="shared" si="37"/>
        <v>0</v>
      </c>
      <c r="K652" s="432">
        <f t="shared" si="42"/>
        <v>958.5</v>
      </c>
      <c r="L652" s="212" t="s">
        <v>2314</v>
      </c>
    </row>
    <row r="653" spans="1:12">
      <c r="A653" s="111"/>
      <c r="B653" s="344" t="s">
        <v>964</v>
      </c>
      <c r="C653" s="40" t="s">
        <v>999</v>
      </c>
      <c r="D653" s="40" t="s">
        <v>2039</v>
      </c>
      <c r="E653" s="41">
        <v>300000</v>
      </c>
      <c r="F653" s="42">
        <v>10</v>
      </c>
      <c r="G653" s="11" t="s">
        <v>475</v>
      </c>
      <c r="H653" s="333">
        <v>1510</v>
      </c>
      <c r="I653" s="391">
        <v>1510</v>
      </c>
      <c r="J653" s="391">
        <f t="shared" si="37"/>
        <v>0</v>
      </c>
      <c r="K653" s="432">
        <f t="shared" si="42"/>
        <v>1019.25</v>
      </c>
      <c r="L653" s="212" t="s">
        <v>2314</v>
      </c>
    </row>
    <row r="654" spans="1:12">
      <c r="A654" s="111"/>
      <c r="B654" s="344" t="s">
        <v>969</v>
      </c>
      <c r="C654" s="40" t="s">
        <v>999</v>
      </c>
      <c r="D654" s="40" t="s">
        <v>2039</v>
      </c>
      <c r="E654" s="41">
        <v>600000</v>
      </c>
      <c r="F654" s="42">
        <v>20</v>
      </c>
      <c r="G654" s="11" t="s">
        <v>285</v>
      </c>
      <c r="H654" s="333">
        <v>1720</v>
      </c>
      <c r="I654" s="391">
        <v>1720</v>
      </c>
      <c r="J654" s="391">
        <f t="shared" si="37"/>
        <v>0</v>
      </c>
      <c r="K654" s="432">
        <f t="shared" si="42"/>
        <v>1161</v>
      </c>
      <c r="L654" s="212" t="s">
        <v>2314</v>
      </c>
    </row>
    <row r="655" spans="1:12" ht="3.95" customHeight="1">
      <c r="A655" s="111"/>
      <c r="B655" s="341"/>
      <c r="C655" s="47"/>
      <c r="D655" s="47"/>
      <c r="E655" s="48"/>
      <c r="F655" s="49"/>
      <c r="G655" s="50"/>
      <c r="H655" s="333" t="s">
        <v>1195</v>
      </c>
      <c r="I655" s="388"/>
      <c r="J655" s="388"/>
      <c r="K655" s="441"/>
      <c r="L655" s="213"/>
    </row>
    <row r="656" spans="1:12">
      <c r="A656" s="111"/>
      <c r="B656" s="344" t="s">
        <v>878</v>
      </c>
      <c r="C656" s="40" t="s">
        <v>740</v>
      </c>
      <c r="D656" s="40" t="s">
        <v>2042</v>
      </c>
      <c r="E656" s="41" t="s">
        <v>394</v>
      </c>
      <c r="F656" s="42" t="s">
        <v>531</v>
      </c>
      <c r="G656" s="11" t="s">
        <v>618</v>
      </c>
      <c r="H656" s="333">
        <v>800</v>
      </c>
      <c r="I656" s="391">
        <v>800</v>
      </c>
      <c r="J656" s="391">
        <f t="shared" si="37"/>
        <v>0</v>
      </c>
      <c r="K656" s="432">
        <f t="shared" si="42"/>
        <v>540</v>
      </c>
      <c r="L656" s="212" t="s">
        <v>2314</v>
      </c>
    </row>
    <row r="657" spans="1:12">
      <c r="A657" s="111"/>
      <c r="B657" s="344" t="s">
        <v>963</v>
      </c>
      <c r="C657" s="40" t="s">
        <v>740</v>
      </c>
      <c r="D657" s="40" t="s">
        <v>2042</v>
      </c>
      <c r="E657" s="41" t="s">
        <v>395</v>
      </c>
      <c r="F657" s="42" t="s">
        <v>532</v>
      </c>
      <c r="G657" s="11" t="s">
        <v>618</v>
      </c>
      <c r="H657" s="333">
        <v>840</v>
      </c>
      <c r="I657" s="391">
        <v>840</v>
      </c>
      <c r="J657" s="391">
        <f t="shared" si="37"/>
        <v>0</v>
      </c>
      <c r="K657" s="432">
        <f t="shared" si="42"/>
        <v>567</v>
      </c>
      <c r="L657" s="212" t="s">
        <v>2314</v>
      </c>
    </row>
    <row r="658" spans="1:12">
      <c r="A658" s="111"/>
      <c r="B658" s="344" t="s">
        <v>967</v>
      </c>
      <c r="C658" s="40" t="s">
        <v>740</v>
      </c>
      <c r="D658" s="40" t="s">
        <v>2042</v>
      </c>
      <c r="E658" s="41" t="s">
        <v>77</v>
      </c>
      <c r="F658" s="42" t="s">
        <v>535</v>
      </c>
      <c r="G658" s="11" t="s">
        <v>716</v>
      </c>
      <c r="H658" s="333">
        <v>880</v>
      </c>
      <c r="I658" s="391">
        <v>880</v>
      </c>
      <c r="J658" s="391">
        <f t="shared" si="37"/>
        <v>0</v>
      </c>
      <c r="K658" s="432">
        <f t="shared" si="42"/>
        <v>594</v>
      </c>
      <c r="L658" s="212" t="s">
        <v>2314</v>
      </c>
    </row>
    <row r="659" spans="1:12">
      <c r="A659" s="111"/>
      <c r="B659" s="344" t="s">
        <v>970</v>
      </c>
      <c r="C659" s="40" t="s">
        <v>740</v>
      </c>
      <c r="D659" s="40" t="s">
        <v>2042</v>
      </c>
      <c r="E659" s="41" t="s">
        <v>539</v>
      </c>
      <c r="F659" s="42" t="s">
        <v>687</v>
      </c>
      <c r="G659" s="11" t="s">
        <v>474</v>
      </c>
      <c r="H659" s="333">
        <v>1050</v>
      </c>
      <c r="I659" s="391">
        <v>1050</v>
      </c>
      <c r="J659" s="391">
        <f t="shared" si="37"/>
        <v>0</v>
      </c>
      <c r="K659" s="432">
        <f t="shared" si="42"/>
        <v>708.75</v>
      </c>
      <c r="L659" s="212" t="s">
        <v>2314</v>
      </c>
    </row>
    <row r="660" spans="1:12">
      <c r="A660" s="111"/>
      <c r="B660" s="344" t="s">
        <v>971</v>
      </c>
      <c r="C660" s="40" t="s">
        <v>740</v>
      </c>
      <c r="D660" s="40" t="s">
        <v>2042</v>
      </c>
      <c r="E660" s="41" t="s">
        <v>539</v>
      </c>
      <c r="F660" s="42" t="s">
        <v>687</v>
      </c>
      <c r="G660" s="11" t="s">
        <v>475</v>
      </c>
      <c r="H660" s="333">
        <v>1360</v>
      </c>
      <c r="I660" s="391">
        <v>1360</v>
      </c>
      <c r="J660" s="391">
        <f t="shared" si="37"/>
        <v>0</v>
      </c>
      <c r="K660" s="432">
        <f t="shared" si="42"/>
        <v>918</v>
      </c>
      <c r="L660" s="212" t="s">
        <v>2314</v>
      </c>
    </row>
    <row r="661" spans="1:12">
      <c r="A661" s="111"/>
      <c r="B661" s="344" t="s">
        <v>958</v>
      </c>
      <c r="C661" s="40" t="s">
        <v>740</v>
      </c>
      <c r="D661" s="40" t="s">
        <v>2042</v>
      </c>
      <c r="E661" s="41" t="s">
        <v>529</v>
      </c>
      <c r="F661" s="42" t="s">
        <v>688</v>
      </c>
      <c r="G661" s="11" t="s">
        <v>474</v>
      </c>
      <c r="H661" s="333">
        <v>1110</v>
      </c>
      <c r="I661" s="391">
        <v>1110</v>
      </c>
      <c r="J661" s="391">
        <f t="shared" si="37"/>
        <v>0</v>
      </c>
      <c r="K661" s="432">
        <f t="shared" si="42"/>
        <v>749.25</v>
      </c>
      <c r="L661" s="212" t="s">
        <v>2314</v>
      </c>
    </row>
    <row r="662" spans="1:12">
      <c r="A662" s="111"/>
      <c r="B662" s="344" t="s">
        <v>959</v>
      </c>
      <c r="C662" s="40" t="s">
        <v>740</v>
      </c>
      <c r="D662" s="40" t="s">
        <v>2042</v>
      </c>
      <c r="E662" s="41" t="s">
        <v>529</v>
      </c>
      <c r="F662" s="42" t="s">
        <v>688</v>
      </c>
      <c r="G662" s="11" t="s">
        <v>475</v>
      </c>
      <c r="H662" s="333">
        <v>1420</v>
      </c>
      <c r="I662" s="391">
        <v>1420</v>
      </c>
      <c r="J662" s="391">
        <f t="shared" si="37"/>
        <v>0</v>
      </c>
      <c r="K662" s="432">
        <f t="shared" si="42"/>
        <v>958.5</v>
      </c>
      <c r="L662" s="212" t="s">
        <v>2314</v>
      </c>
    </row>
    <row r="663" spans="1:12">
      <c r="A663" s="111"/>
      <c r="B663" s="344" t="s">
        <v>965</v>
      </c>
      <c r="C663" s="40" t="s">
        <v>740</v>
      </c>
      <c r="D663" s="40" t="s">
        <v>2042</v>
      </c>
      <c r="E663" s="41" t="s">
        <v>530</v>
      </c>
      <c r="F663" s="42" t="s">
        <v>689</v>
      </c>
      <c r="G663" s="11" t="s">
        <v>475</v>
      </c>
      <c r="H663" s="333">
        <v>1510</v>
      </c>
      <c r="I663" s="391">
        <v>1510</v>
      </c>
      <c r="J663" s="391">
        <f t="shared" si="37"/>
        <v>0</v>
      </c>
      <c r="K663" s="432">
        <f t="shared" si="42"/>
        <v>1019.25</v>
      </c>
      <c r="L663" s="212" t="s">
        <v>2314</v>
      </c>
    </row>
    <row r="664" spans="1:12">
      <c r="A664" s="111"/>
      <c r="B664" s="344" t="s">
        <v>968</v>
      </c>
      <c r="C664" s="40" t="s">
        <v>740</v>
      </c>
      <c r="D664" s="40" t="s">
        <v>2042</v>
      </c>
      <c r="E664" s="41" t="s">
        <v>78</v>
      </c>
      <c r="F664" s="42" t="s">
        <v>79</v>
      </c>
      <c r="G664" s="11" t="s">
        <v>285</v>
      </c>
      <c r="H664" s="333">
        <v>1720</v>
      </c>
      <c r="I664" s="391">
        <v>1720</v>
      </c>
      <c r="J664" s="391">
        <f t="shared" si="37"/>
        <v>0</v>
      </c>
      <c r="K664" s="432">
        <f t="shared" si="42"/>
        <v>1161</v>
      </c>
      <c r="L664" s="212" t="s">
        <v>2314</v>
      </c>
    </row>
    <row r="665" spans="1:12" ht="3.95" customHeight="1">
      <c r="A665" s="111"/>
      <c r="B665" s="341"/>
      <c r="C665" s="47"/>
      <c r="D665" s="47"/>
      <c r="E665" s="48"/>
      <c r="F665" s="49"/>
      <c r="G665" s="50"/>
      <c r="H665" s="333" t="s">
        <v>1195</v>
      </c>
      <c r="I665" s="388"/>
      <c r="J665" s="388"/>
      <c r="K665" s="441"/>
      <c r="L665" s="213"/>
    </row>
    <row r="666" spans="1:12">
      <c r="A666" s="111"/>
      <c r="B666" s="341" t="s">
        <v>464</v>
      </c>
      <c r="C666" s="47" t="s">
        <v>350</v>
      </c>
      <c r="D666" s="47" t="s">
        <v>1934</v>
      </c>
      <c r="E666" s="48" t="s">
        <v>455</v>
      </c>
      <c r="F666" s="49" t="s">
        <v>455</v>
      </c>
      <c r="G666" s="50" t="s">
        <v>455</v>
      </c>
      <c r="H666" s="333">
        <v>100</v>
      </c>
      <c r="I666" s="388">
        <v>100</v>
      </c>
      <c r="J666" s="388">
        <f t="shared" si="37"/>
        <v>0</v>
      </c>
      <c r="K666" s="441">
        <f t="shared" si="42"/>
        <v>67.5</v>
      </c>
      <c r="L666" s="212" t="s">
        <v>2314</v>
      </c>
    </row>
    <row r="667" spans="1:12">
      <c r="A667" s="111"/>
      <c r="B667" s="341" t="s">
        <v>666</v>
      </c>
      <c r="C667" s="47" t="s">
        <v>1001</v>
      </c>
      <c r="D667" s="47" t="s">
        <v>1935</v>
      </c>
      <c r="E667" s="48" t="s">
        <v>455</v>
      </c>
      <c r="F667" s="49" t="s">
        <v>455</v>
      </c>
      <c r="G667" s="50" t="s">
        <v>455</v>
      </c>
      <c r="H667" s="333">
        <v>90</v>
      </c>
      <c r="I667" s="388">
        <v>90</v>
      </c>
      <c r="J667" s="388">
        <f t="shared" si="37"/>
        <v>0</v>
      </c>
      <c r="K667" s="441">
        <f t="shared" si="42"/>
        <v>60.75</v>
      </c>
      <c r="L667" s="212" t="s">
        <v>2314</v>
      </c>
    </row>
    <row r="668" spans="1:12">
      <c r="A668" s="111"/>
      <c r="B668" s="341" t="s">
        <v>465</v>
      </c>
      <c r="C668" s="47" t="s">
        <v>490</v>
      </c>
      <c r="D668" s="47" t="s">
        <v>1822</v>
      </c>
      <c r="E668" s="48" t="s">
        <v>455</v>
      </c>
      <c r="F668" s="49" t="s">
        <v>455</v>
      </c>
      <c r="G668" s="50" t="s">
        <v>455</v>
      </c>
      <c r="H668" s="333">
        <v>40</v>
      </c>
      <c r="I668" s="388">
        <v>25</v>
      </c>
      <c r="J668" s="388">
        <f t="shared" si="37"/>
        <v>15</v>
      </c>
      <c r="K668" s="441">
        <f t="shared" si="42"/>
        <v>27</v>
      </c>
      <c r="L668" s="212" t="s">
        <v>2314</v>
      </c>
    </row>
    <row r="669" spans="1:12">
      <c r="A669" s="111"/>
      <c r="B669" s="341" t="s">
        <v>466</v>
      </c>
      <c r="C669" s="47" t="s">
        <v>491</v>
      </c>
      <c r="D669" s="47" t="s">
        <v>2048</v>
      </c>
      <c r="E669" s="48" t="s">
        <v>455</v>
      </c>
      <c r="F669" s="49" t="s">
        <v>455</v>
      </c>
      <c r="G669" s="50" t="s">
        <v>455</v>
      </c>
      <c r="H669" s="333">
        <v>40</v>
      </c>
      <c r="I669" s="388">
        <v>25</v>
      </c>
      <c r="J669" s="388">
        <f t="shared" si="37"/>
        <v>15</v>
      </c>
      <c r="K669" s="441">
        <f t="shared" si="42"/>
        <v>27</v>
      </c>
      <c r="L669" s="212" t="s">
        <v>2314</v>
      </c>
    </row>
    <row r="670" spans="1:12">
      <c r="A670" s="111"/>
      <c r="B670" s="341" t="s">
        <v>467</v>
      </c>
      <c r="C670" s="47" t="s">
        <v>493</v>
      </c>
      <c r="D670" s="47" t="s">
        <v>1835</v>
      </c>
      <c r="E670" s="48" t="s">
        <v>455</v>
      </c>
      <c r="F670" s="49" t="s">
        <v>455</v>
      </c>
      <c r="G670" s="50" t="s">
        <v>455</v>
      </c>
      <c r="H670" s="333">
        <v>265</v>
      </c>
      <c r="I670" s="388">
        <v>265</v>
      </c>
      <c r="J670" s="388">
        <f t="shared" ref="J670:J734" si="43">IF(I670="-","-",H670-I670)</f>
        <v>0</v>
      </c>
      <c r="K670" s="441">
        <f t="shared" si="42"/>
        <v>178.875</v>
      </c>
      <c r="L670" s="212" t="s">
        <v>2314</v>
      </c>
    </row>
    <row r="671" spans="1:12">
      <c r="A671" s="111"/>
      <c r="B671" s="341" t="s">
        <v>468</v>
      </c>
      <c r="C671" s="47" t="s">
        <v>492</v>
      </c>
      <c r="D671" s="47" t="s">
        <v>1834</v>
      </c>
      <c r="E671" s="48" t="s">
        <v>455</v>
      </c>
      <c r="F671" s="49" t="s">
        <v>455</v>
      </c>
      <c r="G671" s="50" t="s">
        <v>455</v>
      </c>
      <c r="H671" s="333">
        <v>300</v>
      </c>
      <c r="I671" s="388">
        <v>300</v>
      </c>
      <c r="J671" s="388">
        <f t="shared" si="43"/>
        <v>0</v>
      </c>
      <c r="K671" s="441">
        <f t="shared" si="42"/>
        <v>202.5</v>
      </c>
      <c r="L671" s="212" t="s">
        <v>2314</v>
      </c>
    </row>
    <row r="672" spans="1:12">
      <c r="A672" s="111"/>
      <c r="B672" s="341" t="s">
        <v>469</v>
      </c>
      <c r="C672" s="47" t="s">
        <v>352</v>
      </c>
      <c r="D672" s="47" t="s">
        <v>1937</v>
      </c>
      <c r="E672" s="48" t="s">
        <v>455</v>
      </c>
      <c r="F672" s="49" t="s">
        <v>455</v>
      </c>
      <c r="G672" s="50" t="s">
        <v>455</v>
      </c>
      <c r="H672" s="333">
        <v>220</v>
      </c>
      <c r="I672" s="388">
        <v>220</v>
      </c>
      <c r="J672" s="388">
        <f t="shared" si="43"/>
        <v>0</v>
      </c>
      <c r="K672" s="441">
        <f t="shared" si="42"/>
        <v>148.5</v>
      </c>
      <c r="L672" s="212" t="s">
        <v>2314</v>
      </c>
    </row>
    <row r="673" spans="1:13">
      <c r="A673" s="111"/>
      <c r="B673" s="341" t="s">
        <v>470</v>
      </c>
      <c r="C673" s="47" t="s">
        <v>353</v>
      </c>
      <c r="D673" s="47" t="s">
        <v>1938</v>
      </c>
      <c r="E673" s="48" t="s">
        <v>455</v>
      </c>
      <c r="F673" s="49" t="s">
        <v>455</v>
      </c>
      <c r="G673" s="50" t="s">
        <v>455</v>
      </c>
      <c r="H673" s="333">
        <v>220</v>
      </c>
      <c r="I673" s="388">
        <v>220</v>
      </c>
      <c r="J673" s="388">
        <f t="shared" si="43"/>
        <v>0</v>
      </c>
      <c r="K673" s="441">
        <f t="shared" si="42"/>
        <v>148.5</v>
      </c>
      <c r="L673" s="212" t="s">
        <v>2314</v>
      </c>
    </row>
    <row r="674" spans="1:13">
      <c r="A674" s="111"/>
      <c r="B674" s="341" t="s">
        <v>471</v>
      </c>
      <c r="C674" s="47" t="s">
        <v>354</v>
      </c>
      <c r="D674" s="47" t="s">
        <v>1939</v>
      </c>
      <c r="E674" s="48" t="s">
        <v>455</v>
      </c>
      <c r="F674" s="49" t="s">
        <v>455</v>
      </c>
      <c r="G674" s="50" t="s">
        <v>455</v>
      </c>
      <c r="H674" s="333">
        <v>220</v>
      </c>
      <c r="I674" s="388">
        <v>220</v>
      </c>
      <c r="J674" s="388">
        <f t="shared" si="43"/>
        <v>0</v>
      </c>
      <c r="K674" s="441">
        <f t="shared" si="42"/>
        <v>148.5</v>
      </c>
      <c r="L674" s="212" t="s">
        <v>2314</v>
      </c>
    </row>
    <row r="675" spans="1:13">
      <c r="A675" s="111"/>
      <c r="B675" s="341" t="s">
        <v>472</v>
      </c>
      <c r="C675" s="47" t="s">
        <v>355</v>
      </c>
      <c r="D675" s="47" t="s">
        <v>1922</v>
      </c>
      <c r="E675" s="48" t="s">
        <v>455</v>
      </c>
      <c r="F675" s="49" t="s">
        <v>455</v>
      </c>
      <c r="G675" s="50" t="s">
        <v>455</v>
      </c>
      <c r="H675" s="333">
        <v>205</v>
      </c>
      <c r="I675" s="388">
        <v>205</v>
      </c>
      <c r="J675" s="388">
        <f t="shared" si="43"/>
        <v>0</v>
      </c>
      <c r="K675" s="441">
        <f t="shared" si="42"/>
        <v>138.375</v>
      </c>
      <c r="L675" s="212" t="s">
        <v>2314</v>
      </c>
    </row>
    <row r="676" spans="1:13">
      <c r="A676" s="111"/>
      <c r="B676" s="341" t="s">
        <v>473</v>
      </c>
      <c r="C676" s="47" t="s">
        <v>1871</v>
      </c>
      <c r="D676" s="47" t="s">
        <v>1887</v>
      </c>
      <c r="E676" s="48" t="s">
        <v>455</v>
      </c>
      <c r="F676" s="49" t="s">
        <v>455</v>
      </c>
      <c r="G676" s="50" t="s">
        <v>455</v>
      </c>
      <c r="H676" s="333">
        <v>55</v>
      </c>
      <c r="I676" s="388">
        <v>55</v>
      </c>
      <c r="J676" s="388">
        <f t="shared" si="43"/>
        <v>0</v>
      </c>
      <c r="K676" s="441">
        <f t="shared" si="42"/>
        <v>37.125</v>
      </c>
      <c r="L676" s="212" t="s">
        <v>2314</v>
      </c>
    </row>
    <row r="677" spans="1:13">
      <c r="A677" s="111"/>
      <c r="B677" s="341" t="s">
        <v>341</v>
      </c>
      <c r="C677" s="47" t="s">
        <v>352</v>
      </c>
      <c r="D677" s="47" t="s">
        <v>1937</v>
      </c>
      <c r="E677" s="48" t="s">
        <v>455</v>
      </c>
      <c r="F677" s="49" t="s">
        <v>455</v>
      </c>
      <c r="G677" s="50" t="s">
        <v>455</v>
      </c>
      <c r="H677" s="333">
        <v>210</v>
      </c>
      <c r="I677" s="388">
        <v>210</v>
      </c>
      <c r="J677" s="388">
        <f t="shared" si="43"/>
        <v>0</v>
      </c>
      <c r="K677" s="441">
        <f t="shared" si="42"/>
        <v>141.75</v>
      </c>
      <c r="L677" s="212" t="s">
        <v>2314</v>
      </c>
    </row>
    <row r="678" spans="1:13">
      <c r="A678" s="111"/>
      <c r="B678" s="341" t="s">
        <v>342</v>
      </c>
      <c r="C678" s="47" t="s">
        <v>356</v>
      </c>
      <c r="D678" s="47" t="s">
        <v>1940</v>
      </c>
      <c r="E678" s="48" t="s">
        <v>455</v>
      </c>
      <c r="F678" s="49" t="s">
        <v>455</v>
      </c>
      <c r="G678" s="50" t="s">
        <v>455</v>
      </c>
      <c r="H678" s="333">
        <v>210</v>
      </c>
      <c r="I678" s="388">
        <v>210</v>
      </c>
      <c r="J678" s="388">
        <f t="shared" si="43"/>
        <v>0</v>
      </c>
      <c r="K678" s="441">
        <f t="shared" si="42"/>
        <v>141.75</v>
      </c>
      <c r="L678" s="212" t="s">
        <v>2314</v>
      </c>
      <c r="M678" s="241"/>
    </row>
    <row r="679" spans="1:13">
      <c r="A679" s="111"/>
      <c r="B679" s="341" t="s">
        <v>343</v>
      </c>
      <c r="C679" s="47" t="s">
        <v>357</v>
      </c>
      <c r="D679" s="47" t="s">
        <v>1888</v>
      </c>
      <c r="E679" s="48" t="s">
        <v>455</v>
      </c>
      <c r="F679" s="49" t="s">
        <v>455</v>
      </c>
      <c r="G679" s="50" t="s">
        <v>455</v>
      </c>
      <c r="H679" s="333">
        <v>420</v>
      </c>
      <c r="I679" s="388">
        <v>420</v>
      </c>
      <c r="J679" s="388">
        <f t="shared" si="43"/>
        <v>0</v>
      </c>
      <c r="K679" s="441">
        <f t="shared" si="42"/>
        <v>283.5</v>
      </c>
      <c r="L679" s="212" t="s">
        <v>2314</v>
      </c>
    </row>
    <row r="680" spans="1:13">
      <c r="A680" s="111"/>
      <c r="B680" s="341" t="s">
        <v>344</v>
      </c>
      <c r="C680" s="47" t="s">
        <v>358</v>
      </c>
      <c r="D680" s="47" t="s">
        <v>1836</v>
      </c>
      <c r="E680" s="48" t="s">
        <v>455</v>
      </c>
      <c r="F680" s="49" t="s">
        <v>455</v>
      </c>
      <c r="G680" s="50" t="s">
        <v>455</v>
      </c>
      <c r="H680" s="333">
        <v>390</v>
      </c>
      <c r="I680" s="388">
        <v>390</v>
      </c>
      <c r="J680" s="388">
        <f t="shared" si="43"/>
        <v>0</v>
      </c>
      <c r="K680" s="441">
        <f t="shared" si="42"/>
        <v>263.25</v>
      </c>
      <c r="L680" s="212" t="s">
        <v>2314</v>
      </c>
    </row>
    <row r="681" spans="1:13" ht="12" thickBot="1">
      <c r="A681" s="112"/>
      <c r="B681" s="353" t="s">
        <v>345</v>
      </c>
      <c r="C681" s="25" t="s">
        <v>359</v>
      </c>
      <c r="D681" s="25" t="s">
        <v>1875</v>
      </c>
      <c r="E681" s="32" t="s">
        <v>455</v>
      </c>
      <c r="F681" s="33" t="s">
        <v>455</v>
      </c>
      <c r="G681" s="28" t="s">
        <v>455</v>
      </c>
      <c r="H681" s="921">
        <v>425</v>
      </c>
      <c r="I681" s="392">
        <v>425</v>
      </c>
      <c r="J681" s="392">
        <f t="shared" si="43"/>
        <v>0</v>
      </c>
      <c r="K681" s="443">
        <f t="shared" si="42"/>
        <v>286.875</v>
      </c>
      <c r="L681" s="214" t="s">
        <v>2314</v>
      </c>
    </row>
    <row r="682" spans="1:13">
      <c r="A682" s="81"/>
      <c r="B682" s="344" t="s">
        <v>894</v>
      </c>
      <c r="C682" s="40" t="s">
        <v>999</v>
      </c>
      <c r="D682" s="40" t="s">
        <v>2039</v>
      </c>
      <c r="E682" s="41">
        <v>6000</v>
      </c>
      <c r="F682" s="42">
        <v>0.2</v>
      </c>
      <c r="G682" s="11" t="s">
        <v>618</v>
      </c>
      <c r="H682" s="922">
        <v>950</v>
      </c>
      <c r="I682" s="391">
        <v>950</v>
      </c>
      <c r="J682" s="391">
        <f t="shared" si="43"/>
        <v>0</v>
      </c>
      <c r="K682" s="432">
        <f t="shared" si="42"/>
        <v>641.25</v>
      </c>
      <c r="L682" s="212" t="s">
        <v>2314</v>
      </c>
    </row>
    <row r="683" spans="1:13">
      <c r="A683" s="81"/>
      <c r="B683" s="344" t="s">
        <v>601</v>
      </c>
      <c r="C683" s="40" t="s">
        <v>999</v>
      </c>
      <c r="D683" s="40" t="s">
        <v>2039</v>
      </c>
      <c r="E683" s="41">
        <v>15000</v>
      </c>
      <c r="F683" s="42">
        <v>0.5</v>
      </c>
      <c r="G683" s="11" t="s">
        <v>716</v>
      </c>
      <c r="H683" s="333">
        <v>990</v>
      </c>
      <c r="I683" s="391">
        <v>990</v>
      </c>
      <c r="J683" s="391">
        <f t="shared" si="43"/>
        <v>0</v>
      </c>
      <c r="K683" s="432">
        <f t="shared" si="42"/>
        <v>668.25</v>
      </c>
      <c r="L683" s="212" t="s">
        <v>2314</v>
      </c>
    </row>
    <row r="684" spans="1:13">
      <c r="A684" s="81"/>
      <c r="B684" s="344" t="s">
        <v>605</v>
      </c>
      <c r="C684" s="40" t="s">
        <v>999</v>
      </c>
      <c r="D684" s="40" t="s">
        <v>2039</v>
      </c>
      <c r="E684" s="41">
        <v>35000</v>
      </c>
      <c r="F684" s="42">
        <v>1</v>
      </c>
      <c r="G684" s="11" t="s">
        <v>716</v>
      </c>
      <c r="H684" s="333">
        <v>1030</v>
      </c>
      <c r="I684" s="391">
        <v>1030</v>
      </c>
      <c r="J684" s="391">
        <f t="shared" si="43"/>
        <v>0</v>
      </c>
      <c r="K684" s="432">
        <f t="shared" si="42"/>
        <v>695.25</v>
      </c>
      <c r="L684" s="212" t="s">
        <v>2314</v>
      </c>
    </row>
    <row r="685" spans="1:13">
      <c r="A685" s="81"/>
      <c r="B685" s="344" t="s">
        <v>892</v>
      </c>
      <c r="C685" s="40" t="s">
        <v>999</v>
      </c>
      <c r="D685" s="40" t="s">
        <v>2039</v>
      </c>
      <c r="E685" s="41">
        <v>60000</v>
      </c>
      <c r="F685" s="42">
        <v>2</v>
      </c>
      <c r="G685" s="11" t="s">
        <v>474</v>
      </c>
      <c r="H685" s="333">
        <v>1130</v>
      </c>
      <c r="I685" s="391">
        <v>1130</v>
      </c>
      <c r="J685" s="391">
        <f t="shared" si="43"/>
        <v>0</v>
      </c>
      <c r="K685" s="432">
        <f t="shared" si="42"/>
        <v>762.75</v>
      </c>
      <c r="L685" s="212" t="s">
        <v>2314</v>
      </c>
    </row>
    <row r="686" spans="1:13">
      <c r="A686" s="81"/>
      <c r="B686" s="344" t="s">
        <v>893</v>
      </c>
      <c r="C686" s="40" t="s">
        <v>999</v>
      </c>
      <c r="D686" s="40" t="s">
        <v>2039</v>
      </c>
      <c r="E686" s="41">
        <v>60000</v>
      </c>
      <c r="F686" s="42">
        <v>2</v>
      </c>
      <c r="G686" s="11" t="s">
        <v>475</v>
      </c>
      <c r="H686" s="333">
        <v>1440</v>
      </c>
      <c r="I686" s="391">
        <v>1440</v>
      </c>
      <c r="J686" s="391">
        <f t="shared" si="43"/>
        <v>0</v>
      </c>
      <c r="K686" s="432">
        <f t="shared" si="42"/>
        <v>972</v>
      </c>
      <c r="L686" s="212" t="s">
        <v>2314</v>
      </c>
    </row>
    <row r="687" spans="1:13">
      <c r="A687" s="81"/>
      <c r="B687" s="344" t="s">
        <v>599</v>
      </c>
      <c r="C687" s="40" t="s">
        <v>999</v>
      </c>
      <c r="D687" s="40" t="s">
        <v>2039</v>
      </c>
      <c r="E687" s="41">
        <v>150000</v>
      </c>
      <c r="F687" s="42">
        <v>5</v>
      </c>
      <c r="G687" s="11" t="s">
        <v>474</v>
      </c>
      <c r="H687" s="333">
        <v>1220</v>
      </c>
      <c r="I687" s="391">
        <v>1220</v>
      </c>
      <c r="J687" s="391">
        <f t="shared" si="43"/>
        <v>0</v>
      </c>
      <c r="K687" s="432">
        <f t="shared" si="42"/>
        <v>823.5</v>
      </c>
      <c r="L687" s="212" t="s">
        <v>2314</v>
      </c>
    </row>
    <row r="688" spans="1:13">
      <c r="A688" s="81"/>
      <c r="B688" s="344" t="s">
        <v>600</v>
      </c>
      <c r="C688" s="40" t="s">
        <v>999</v>
      </c>
      <c r="D688" s="40" t="s">
        <v>2039</v>
      </c>
      <c r="E688" s="41">
        <v>150000</v>
      </c>
      <c r="F688" s="42">
        <v>5</v>
      </c>
      <c r="G688" s="11" t="s">
        <v>475</v>
      </c>
      <c r="H688" s="333">
        <v>1570</v>
      </c>
      <c r="I688" s="391">
        <v>1570</v>
      </c>
      <c r="J688" s="391">
        <f t="shared" si="43"/>
        <v>0</v>
      </c>
      <c r="K688" s="432">
        <f t="shared" si="42"/>
        <v>1059.75</v>
      </c>
      <c r="L688" s="212" t="s">
        <v>2314</v>
      </c>
    </row>
    <row r="689" spans="1:12">
      <c r="A689" s="81"/>
      <c r="B689" s="344" t="s">
        <v>603</v>
      </c>
      <c r="C689" s="40" t="s">
        <v>999</v>
      </c>
      <c r="D689" s="40" t="s">
        <v>2039</v>
      </c>
      <c r="E689" s="41">
        <v>300000</v>
      </c>
      <c r="F689" s="42">
        <v>10</v>
      </c>
      <c r="G689" s="11" t="s">
        <v>475</v>
      </c>
      <c r="H689" s="333">
        <v>1690</v>
      </c>
      <c r="I689" s="391">
        <v>1690</v>
      </c>
      <c r="J689" s="391">
        <f t="shared" si="43"/>
        <v>0</v>
      </c>
      <c r="K689" s="432">
        <f t="shared" si="42"/>
        <v>1140.75</v>
      </c>
      <c r="L689" s="212" t="s">
        <v>2314</v>
      </c>
    </row>
    <row r="690" spans="1:12">
      <c r="A690" s="81"/>
      <c r="B690" s="344" t="s">
        <v>608</v>
      </c>
      <c r="C690" s="40" t="s">
        <v>999</v>
      </c>
      <c r="D690" s="40" t="s">
        <v>2039</v>
      </c>
      <c r="E690" s="41">
        <v>600000</v>
      </c>
      <c r="F690" s="42">
        <v>20</v>
      </c>
      <c r="G690" s="11" t="s">
        <v>285</v>
      </c>
      <c r="H690" s="333">
        <v>1790</v>
      </c>
      <c r="I690" s="391">
        <v>1790</v>
      </c>
      <c r="J690" s="391">
        <f t="shared" si="43"/>
        <v>0</v>
      </c>
      <c r="K690" s="432">
        <f t="shared" si="42"/>
        <v>1208.25</v>
      </c>
      <c r="L690" s="212" t="s">
        <v>2314</v>
      </c>
    </row>
    <row r="691" spans="1:12" ht="3.95" customHeight="1">
      <c r="A691" s="81"/>
      <c r="B691" s="341"/>
      <c r="C691" s="47"/>
      <c r="D691" s="47"/>
      <c r="E691" s="48"/>
      <c r="F691" s="49"/>
      <c r="G691" s="50"/>
      <c r="H691" s="333" t="s">
        <v>1195</v>
      </c>
      <c r="I691" s="388"/>
      <c r="J691" s="388"/>
      <c r="K691" s="441"/>
      <c r="L691" s="213"/>
    </row>
    <row r="692" spans="1:12">
      <c r="A692" s="81"/>
      <c r="B692" s="341" t="s">
        <v>895</v>
      </c>
      <c r="C692" s="47" t="s">
        <v>740</v>
      </c>
      <c r="D692" s="47" t="s">
        <v>2042</v>
      </c>
      <c r="E692" s="48" t="s">
        <v>394</v>
      </c>
      <c r="F692" s="49" t="s">
        <v>531</v>
      </c>
      <c r="G692" s="50" t="s">
        <v>618</v>
      </c>
      <c r="H692" s="333">
        <v>950</v>
      </c>
      <c r="I692" s="388">
        <v>950</v>
      </c>
      <c r="J692" s="388">
        <f t="shared" si="43"/>
        <v>0</v>
      </c>
      <c r="K692" s="441">
        <f t="shared" si="42"/>
        <v>641.25</v>
      </c>
      <c r="L692" s="212" t="s">
        <v>2314</v>
      </c>
    </row>
    <row r="693" spans="1:12">
      <c r="A693" s="81"/>
      <c r="B693" s="344" t="s">
        <v>602</v>
      </c>
      <c r="C693" s="40" t="s">
        <v>740</v>
      </c>
      <c r="D693" s="40" t="s">
        <v>2042</v>
      </c>
      <c r="E693" s="41" t="s">
        <v>395</v>
      </c>
      <c r="F693" s="42" t="s">
        <v>532</v>
      </c>
      <c r="G693" s="11" t="s">
        <v>618</v>
      </c>
      <c r="H693" s="333">
        <v>990</v>
      </c>
      <c r="I693" s="391">
        <v>990</v>
      </c>
      <c r="J693" s="391">
        <f t="shared" si="43"/>
        <v>0</v>
      </c>
      <c r="K693" s="432">
        <f t="shared" si="42"/>
        <v>668.25</v>
      </c>
      <c r="L693" s="212" t="s">
        <v>2314</v>
      </c>
    </row>
    <row r="694" spans="1:12">
      <c r="A694" s="81"/>
      <c r="B694" s="344" t="s">
        <v>606</v>
      </c>
      <c r="C694" s="40" t="s">
        <v>740</v>
      </c>
      <c r="D694" s="40" t="s">
        <v>2042</v>
      </c>
      <c r="E694" s="41" t="s">
        <v>76</v>
      </c>
      <c r="F694" s="42" t="s">
        <v>535</v>
      </c>
      <c r="G694" s="11" t="s">
        <v>716</v>
      </c>
      <c r="H694" s="333">
        <v>1030</v>
      </c>
      <c r="I694" s="391">
        <v>1030</v>
      </c>
      <c r="J694" s="391">
        <f t="shared" si="43"/>
        <v>0</v>
      </c>
      <c r="K694" s="432">
        <f t="shared" si="42"/>
        <v>695.25</v>
      </c>
      <c r="L694" s="212" t="s">
        <v>2314</v>
      </c>
    </row>
    <row r="695" spans="1:12">
      <c r="A695" s="81"/>
      <c r="B695" s="344" t="s">
        <v>745</v>
      </c>
      <c r="C695" s="40" t="s">
        <v>740</v>
      </c>
      <c r="D695" s="40" t="s">
        <v>2042</v>
      </c>
      <c r="E695" s="41" t="s">
        <v>539</v>
      </c>
      <c r="F695" s="42" t="s">
        <v>687</v>
      </c>
      <c r="G695" s="11" t="s">
        <v>474</v>
      </c>
      <c r="H695" s="333">
        <v>1140</v>
      </c>
      <c r="I695" s="391">
        <v>1140</v>
      </c>
      <c r="J695" s="391">
        <f t="shared" si="43"/>
        <v>0</v>
      </c>
      <c r="K695" s="432">
        <f t="shared" si="42"/>
        <v>769.5</v>
      </c>
      <c r="L695" s="212" t="s">
        <v>2314</v>
      </c>
    </row>
    <row r="696" spans="1:12">
      <c r="A696" s="81"/>
      <c r="B696" s="344" t="s">
        <v>746</v>
      </c>
      <c r="C696" s="40" t="s">
        <v>740</v>
      </c>
      <c r="D696" s="40" t="s">
        <v>2042</v>
      </c>
      <c r="E696" s="41" t="s">
        <v>539</v>
      </c>
      <c r="F696" s="42" t="s">
        <v>687</v>
      </c>
      <c r="G696" s="11" t="s">
        <v>475</v>
      </c>
      <c r="H696" s="333">
        <v>1440</v>
      </c>
      <c r="I696" s="391">
        <v>1440</v>
      </c>
      <c r="J696" s="391">
        <f t="shared" si="43"/>
        <v>0</v>
      </c>
      <c r="K696" s="432">
        <f t="shared" si="42"/>
        <v>972</v>
      </c>
      <c r="L696" s="212" t="s">
        <v>2314</v>
      </c>
    </row>
    <row r="697" spans="1:12">
      <c r="A697" s="81"/>
      <c r="B697" s="344" t="s">
        <v>1022</v>
      </c>
      <c r="C697" s="40" t="s">
        <v>740</v>
      </c>
      <c r="D697" s="40" t="s">
        <v>2042</v>
      </c>
      <c r="E697" s="41" t="s">
        <v>529</v>
      </c>
      <c r="F697" s="42" t="s">
        <v>688</v>
      </c>
      <c r="G697" s="11" t="s">
        <v>474</v>
      </c>
      <c r="H697" s="333">
        <v>1220</v>
      </c>
      <c r="I697" s="391">
        <v>1220</v>
      </c>
      <c r="J697" s="391">
        <f t="shared" si="43"/>
        <v>0</v>
      </c>
      <c r="K697" s="432">
        <f t="shared" si="42"/>
        <v>823.5</v>
      </c>
      <c r="L697" s="212" t="s">
        <v>2314</v>
      </c>
    </row>
    <row r="698" spans="1:12">
      <c r="A698" s="81"/>
      <c r="B698" s="344" t="s">
        <v>598</v>
      </c>
      <c r="C698" s="40" t="s">
        <v>740</v>
      </c>
      <c r="D698" s="40" t="s">
        <v>2042</v>
      </c>
      <c r="E698" s="41" t="s">
        <v>529</v>
      </c>
      <c r="F698" s="42" t="s">
        <v>688</v>
      </c>
      <c r="G698" s="11" t="s">
        <v>475</v>
      </c>
      <c r="H698" s="333">
        <v>1570</v>
      </c>
      <c r="I698" s="391">
        <v>1570</v>
      </c>
      <c r="J698" s="391">
        <f t="shared" si="43"/>
        <v>0</v>
      </c>
      <c r="K698" s="432">
        <f t="shared" si="42"/>
        <v>1059.75</v>
      </c>
      <c r="L698" s="212" t="s">
        <v>2314</v>
      </c>
    </row>
    <row r="699" spans="1:12">
      <c r="A699" s="81"/>
      <c r="B699" s="344" t="s">
        <v>604</v>
      </c>
      <c r="C699" s="40" t="s">
        <v>740</v>
      </c>
      <c r="D699" s="40" t="s">
        <v>2042</v>
      </c>
      <c r="E699" s="41" t="s">
        <v>530</v>
      </c>
      <c r="F699" s="42" t="s">
        <v>689</v>
      </c>
      <c r="G699" s="11" t="s">
        <v>475</v>
      </c>
      <c r="H699" s="333">
        <v>1690</v>
      </c>
      <c r="I699" s="391">
        <v>1690</v>
      </c>
      <c r="J699" s="391">
        <f t="shared" si="43"/>
        <v>0</v>
      </c>
      <c r="K699" s="432">
        <f t="shared" si="42"/>
        <v>1140.75</v>
      </c>
      <c r="L699" s="212" t="s">
        <v>2314</v>
      </c>
    </row>
    <row r="700" spans="1:12">
      <c r="A700" s="81"/>
      <c r="B700" s="344" t="s">
        <v>607</v>
      </c>
      <c r="C700" s="40" t="s">
        <v>740</v>
      </c>
      <c r="D700" s="40" t="s">
        <v>2042</v>
      </c>
      <c r="E700" s="41" t="s">
        <v>78</v>
      </c>
      <c r="F700" s="42" t="s">
        <v>79</v>
      </c>
      <c r="G700" s="11" t="s">
        <v>285</v>
      </c>
      <c r="H700" s="333">
        <v>1790</v>
      </c>
      <c r="I700" s="391">
        <v>1790</v>
      </c>
      <c r="J700" s="391">
        <f t="shared" si="43"/>
        <v>0</v>
      </c>
      <c r="K700" s="432">
        <f t="shared" si="42"/>
        <v>1208.25</v>
      </c>
      <c r="L700" s="212" t="s">
        <v>2314</v>
      </c>
    </row>
    <row r="701" spans="1:12" ht="3.95" customHeight="1">
      <c r="A701" s="81"/>
      <c r="B701" s="341"/>
      <c r="C701" s="47"/>
      <c r="D701" s="47"/>
      <c r="E701" s="48"/>
      <c r="F701" s="49"/>
      <c r="G701" s="50"/>
      <c r="H701" s="333" t="s">
        <v>1195</v>
      </c>
      <c r="I701" s="388"/>
      <c r="J701" s="388"/>
      <c r="K701" s="441"/>
      <c r="L701" s="213"/>
    </row>
    <row r="702" spans="1:12" ht="12" thickBot="1">
      <c r="A702" s="80"/>
      <c r="B702" s="342" t="s">
        <v>360</v>
      </c>
      <c r="C702" s="43" t="s">
        <v>362</v>
      </c>
      <c r="D702" s="43" t="s">
        <v>2049</v>
      </c>
      <c r="E702" s="44" t="s">
        <v>455</v>
      </c>
      <c r="F702" s="45" t="s">
        <v>455</v>
      </c>
      <c r="G702" s="46" t="s">
        <v>455</v>
      </c>
      <c r="H702" s="921">
        <v>375</v>
      </c>
      <c r="I702" s="392">
        <v>375</v>
      </c>
      <c r="J702" s="392">
        <f t="shared" si="43"/>
        <v>0</v>
      </c>
      <c r="K702" s="443">
        <f t="shared" si="42"/>
        <v>253.125</v>
      </c>
      <c r="L702" s="214" t="s">
        <v>2314</v>
      </c>
    </row>
    <row r="703" spans="1:12" ht="11.25" customHeight="1">
      <c r="A703" s="81"/>
      <c r="B703" s="344" t="s">
        <v>912</v>
      </c>
      <c r="C703" s="40" t="s">
        <v>999</v>
      </c>
      <c r="D703" s="40" t="s">
        <v>2039</v>
      </c>
      <c r="E703" s="41">
        <v>6000</v>
      </c>
      <c r="F703" s="42">
        <v>0.2</v>
      </c>
      <c r="G703" s="11" t="s">
        <v>618</v>
      </c>
      <c r="H703" s="922">
        <v>1290</v>
      </c>
      <c r="I703" s="391">
        <v>1290</v>
      </c>
      <c r="J703" s="391">
        <f t="shared" si="43"/>
        <v>0</v>
      </c>
      <c r="K703" s="432">
        <f t="shared" si="42"/>
        <v>870.75</v>
      </c>
      <c r="L703" s="212" t="s">
        <v>2314</v>
      </c>
    </row>
    <row r="704" spans="1:12" ht="11.25" customHeight="1">
      <c r="A704" s="81"/>
      <c r="B704" s="344" t="s">
        <v>900</v>
      </c>
      <c r="C704" s="40" t="s">
        <v>999</v>
      </c>
      <c r="D704" s="40" t="s">
        <v>2039</v>
      </c>
      <c r="E704" s="41">
        <v>15000</v>
      </c>
      <c r="F704" s="42">
        <v>0.5</v>
      </c>
      <c r="G704" s="11" t="s">
        <v>618</v>
      </c>
      <c r="H704" s="333">
        <v>1330</v>
      </c>
      <c r="I704" s="391">
        <v>1330</v>
      </c>
      <c r="J704" s="391">
        <f t="shared" si="43"/>
        <v>0</v>
      </c>
      <c r="K704" s="432">
        <f t="shared" si="42"/>
        <v>897.75</v>
      </c>
      <c r="L704" s="212" t="s">
        <v>2314</v>
      </c>
    </row>
    <row r="705" spans="1:12" ht="11.25" customHeight="1">
      <c r="A705" s="81"/>
      <c r="B705" s="344" t="s">
        <v>904</v>
      </c>
      <c r="C705" s="40" t="s">
        <v>999</v>
      </c>
      <c r="D705" s="40" t="s">
        <v>2039</v>
      </c>
      <c r="E705" s="41">
        <v>35000</v>
      </c>
      <c r="F705" s="42">
        <v>1</v>
      </c>
      <c r="G705" s="11" t="s">
        <v>716</v>
      </c>
      <c r="H705" s="333">
        <v>1380</v>
      </c>
      <c r="I705" s="391">
        <v>1380</v>
      </c>
      <c r="J705" s="391">
        <f t="shared" si="43"/>
        <v>0</v>
      </c>
      <c r="K705" s="432">
        <f t="shared" si="42"/>
        <v>931.5</v>
      </c>
      <c r="L705" s="212" t="s">
        <v>2314</v>
      </c>
    </row>
    <row r="706" spans="1:12" ht="11.25" customHeight="1">
      <c r="A706" s="81"/>
      <c r="B706" s="344" t="s">
        <v>910</v>
      </c>
      <c r="C706" s="40" t="s">
        <v>999</v>
      </c>
      <c r="D706" s="40" t="s">
        <v>2039</v>
      </c>
      <c r="E706" s="41">
        <v>60000</v>
      </c>
      <c r="F706" s="42">
        <v>2</v>
      </c>
      <c r="G706" s="11" t="s">
        <v>474</v>
      </c>
      <c r="H706" s="333">
        <v>1480</v>
      </c>
      <c r="I706" s="391">
        <v>1480</v>
      </c>
      <c r="J706" s="391">
        <f t="shared" si="43"/>
        <v>0</v>
      </c>
      <c r="K706" s="432">
        <f t="shared" si="42"/>
        <v>999</v>
      </c>
      <c r="L706" s="212" t="s">
        <v>2314</v>
      </c>
    </row>
    <row r="707" spans="1:12" ht="11.25" customHeight="1">
      <c r="A707" s="81"/>
      <c r="B707" s="344" t="s">
        <v>911</v>
      </c>
      <c r="C707" s="40" t="s">
        <v>999</v>
      </c>
      <c r="D707" s="40" t="s">
        <v>2039</v>
      </c>
      <c r="E707" s="41">
        <v>60000</v>
      </c>
      <c r="F707" s="42">
        <v>2</v>
      </c>
      <c r="G707" s="11" t="s">
        <v>475</v>
      </c>
      <c r="H707" s="333">
        <v>1780</v>
      </c>
      <c r="I707" s="391">
        <v>1780</v>
      </c>
      <c r="J707" s="391">
        <f t="shared" si="43"/>
        <v>0</v>
      </c>
      <c r="K707" s="432">
        <f t="shared" si="42"/>
        <v>1201.5</v>
      </c>
      <c r="L707" s="212" t="s">
        <v>2314</v>
      </c>
    </row>
    <row r="708" spans="1:12" ht="11.25" customHeight="1">
      <c r="A708" s="81"/>
      <c r="B708" s="344" t="s">
        <v>898</v>
      </c>
      <c r="C708" s="40" t="s">
        <v>999</v>
      </c>
      <c r="D708" s="40" t="s">
        <v>2039</v>
      </c>
      <c r="E708" s="41">
        <v>150000</v>
      </c>
      <c r="F708" s="42">
        <v>5</v>
      </c>
      <c r="G708" s="11" t="s">
        <v>474</v>
      </c>
      <c r="H708" s="333">
        <v>1550</v>
      </c>
      <c r="I708" s="391">
        <v>1550</v>
      </c>
      <c r="J708" s="391">
        <f t="shared" si="43"/>
        <v>0</v>
      </c>
      <c r="K708" s="432">
        <f t="shared" si="42"/>
        <v>1046.25</v>
      </c>
      <c r="L708" s="212" t="s">
        <v>2314</v>
      </c>
    </row>
    <row r="709" spans="1:12" ht="11.25" customHeight="1">
      <c r="A709" s="81"/>
      <c r="B709" s="344" t="s">
        <v>899</v>
      </c>
      <c r="C709" s="40" t="s">
        <v>999</v>
      </c>
      <c r="D709" s="40" t="s">
        <v>2039</v>
      </c>
      <c r="E709" s="41">
        <v>150000</v>
      </c>
      <c r="F709" s="42">
        <v>5</v>
      </c>
      <c r="G709" s="11" t="s">
        <v>475</v>
      </c>
      <c r="H709" s="333">
        <v>1910</v>
      </c>
      <c r="I709" s="391">
        <v>1910</v>
      </c>
      <c r="J709" s="391">
        <f t="shared" si="43"/>
        <v>0</v>
      </c>
      <c r="K709" s="432">
        <f t="shared" si="42"/>
        <v>1289.25</v>
      </c>
      <c r="L709" s="212" t="s">
        <v>2314</v>
      </c>
    </row>
    <row r="710" spans="1:12" ht="11.25" customHeight="1">
      <c r="A710" s="81"/>
      <c r="B710" s="344" t="s">
        <v>902</v>
      </c>
      <c r="C710" s="40" t="s">
        <v>1152</v>
      </c>
      <c r="D710" s="40" t="s">
        <v>1941</v>
      </c>
      <c r="E710" s="41">
        <v>300000</v>
      </c>
      <c r="F710" s="42">
        <v>10</v>
      </c>
      <c r="G710" s="11" t="s">
        <v>475</v>
      </c>
      <c r="H710" s="333">
        <v>2030</v>
      </c>
      <c r="I710" s="391">
        <v>2030</v>
      </c>
      <c r="J710" s="391">
        <f t="shared" si="43"/>
        <v>0</v>
      </c>
      <c r="K710" s="432">
        <f t="shared" si="42"/>
        <v>1370.25</v>
      </c>
      <c r="L710" s="212" t="s">
        <v>2314</v>
      </c>
    </row>
    <row r="711" spans="1:12" ht="11.25" customHeight="1">
      <c r="A711" s="81"/>
      <c r="B711" s="344" t="s">
        <v>907</v>
      </c>
      <c r="C711" s="40" t="s">
        <v>1152</v>
      </c>
      <c r="D711" s="40" t="s">
        <v>1941</v>
      </c>
      <c r="E711" s="41">
        <v>600000</v>
      </c>
      <c r="F711" s="42">
        <v>20</v>
      </c>
      <c r="G711" s="11" t="s">
        <v>285</v>
      </c>
      <c r="H711" s="333">
        <v>2120</v>
      </c>
      <c r="I711" s="391">
        <v>2120</v>
      </c>
      <c r="J711" s="391">
        <f t="shared" si="43"/>
        <v>0</v>
      </c>
      <c r="K711" s="432">
        <f t="shared" si="42"/>
        <v>1431</v>
      </c>
      <c r="L711" s="212" t="s">
        <v>2314</v>
      </c>
    </row>
    <row r="712" spans="1:12" ht="3.95" customHeight="1">
      <c r="A712" s="81"/>
      <c r="B712" s="344"/>
      <c r="C712" s="40"/>
      <c r="D712" s="40"/>
      <c r="E712" s="41"/>
      <c r="F712" s="42"/>
      <c r="G712" s="11"/>
      <c r="H712" s="333" t="s">
        <v>1195</v>
      </c>
      <c r="I712" s="391"/>
      <c r="J712" s="391"/>
      <c r="K712" s="432"/>
      <c r="L712" s="212"/>
    </row>
    <row r="713" spans="1:12" ht="11.25" customHeight="1">
      <c r="A713" s="81"/>
      <c r="B713" s="344" t="s">
        <v>901</v>
      </c>
      <c r="C713" s="40" t="s">
        <v>740</v>
      </c>
      <c r="D713" s="40" t="s">
        <v>2042</v>
      </c>
      <c r="E713" s="41" t="s">
        <v>395</v>
      </c>
      <c r="F713" s="42" t="s">
        <v>532</v>
      </c>
      <c r="G713" s="11" t="s">
        <v>618</v>
      </c>
      <c r="H713" s="333">
        <v>1330</v>
      </c>
      <c r="I713" s="391">
        <v>1330</v>
      </c>
      <c r="J713" s="391">
        <f t="shared" si="43"/>
        <v>0</v>
      </c>
      <c r="K713" s="432">
        <f t="shared" ref="K713:K722" si="44">(H713)-(H713)/100*($E$3)</f>
        <v>897.75</v>
      </c>
      <c r="L713" s="212" t="s">
        <v>2314</v>
      </c>
    </row>
    <row r="714" spans="1:12" ht="11.25" customHeight="1">
      <c r="A714" s="81"/>
      <c r="B714" s="344" t="s">
        <v>905</v>
      </c>
      <c r="C714" s="40" t="s">
        <v>740</v>
      </c>
      <c r="D714" s="40" t="s">
        <v>2042</v>
      </c>
      <c r="E714" s="41" t="s">
        <v>76</v>
      </c>
      <c r="F714" s="42" t="s">
        <v>535</v>
      </c>
      <c r="G714" s="11" t="s">
        <v>716</v>
      </c>
      <c r="H714" s="333">
        <v>1380</v>
      </c>
      <c r="I714" s="391">
        <v>1380</v>
      </c>
      <c r="J714" s="391">
        <f t="shared" si="43"/>
        <v>0</v>
      </c>
      <c r="K714" s="432">
        <f t="shared" si="44"/>
        <v>931.5</v>
      </c>
      <c r="L714" s="212" t="s">
        <v>2314</v>
      </c>
    </row>
    <row r="715" spans="1:12" ht="11.25" customHeight="1">
      <c r="A715" s="81"/>
      <c r="B715" s="344" t="s">
        <v>908</v>
      </c>
      <c r="C715" s="40" t="s">
        <v>740</v>
      </c>
      <c r="D715" s="40" t="s">
        <v>2042</v>
      </c>
      <c r="E715" s="41" t="s">
        <v>539</v>
      </c>
      <c r="F715" s="42" t="s">
        <v>687</v>
      </c>
      <c r="G715" s="11" t="s">
        <v>474</v>
      </c>
      <c r="H715" s="333">
        <v>1480</v>
      </c>
      <c r="I715" s="391">
        <v>1480</v>
      </c>
      <c r="J715" s="391">
        <f t="shared" si="43"/>
        <v>0</v>
      </c>
      <c r="K715" s="432">
        <f t="shared" si="44"/>
        <v>999</v>
      </c>
      <c r="L715" s="212" t="s">
        <v>2314</v>
      </c>
    </row>
    <row r="716" spans="1:12" ht="11.25" customHeight="1">
      <c r="A716" s="81"/>
      <c r="B716" s="344" t="s">
        <v>909</v>
      </c>
      <c r="C716" s="40" t="s">
        <v>740</v>
      </c>
      <c r="D716" s="40" t="s">
        <v>2042</v>
      </c>
      <c r="E716" s="41" t="s">
        <v>539</v>
      </c>
      <c r="F716" s="42" t="s">
        <v>687</v>
      </c>
      <c r="G716" s="11" t="s">
        <v>475</v>
      </c>
      <c r="H716" s="333">
        <v>1780</v>
      </c>
      <c r="I716" s="391">
        <v>1780</v>
      </c>
      <c r="J716" s="391">
        <f t="shared" si="43"/>
        <v>0</v>
      </c>
      <c r="K716" s="432">
        <f t="shared" si="44"/>
        <v>1201.5</v>
      </c>
      <c r="L716" s="212" t="s">
        <v>2314</v>
      </c>
    </row>
    <row r="717" spans="1:12" ht="11.25" customHeight="1">
      <c r="A717" s="81"/>
      <c r="B717" s="344" t="s">
        <v>896</v>
      </c>
      <c r="C717" s="40" t="s">
        <v>740</v>
      </c>
      <c r="D717" s="40" t="s">
        <v>2042</v>
      </c>
      <c r="E717" s="41" t="s">
        <v>529</v>
      </c>
      <c r="F717" s="42" t="s">
        <v>688</v>
      </c>
      <c r="G717" s="11" t="s">
        <v>474</v>
      </c>
      <c r="H717" s="333">
        <v>1550</v>
      </c>
      <c r="I717" s="391">
        <v>1550</v>
      </c>
      <c r="J717" s="391">
        <f t="shared" si="43"/>
        <v>0</v>
      </c>
      <c r="K717" s="432">
        <f t="shared" si="44"/>
        <v>1046.25</v>
      </c>
      <c r="L717" s="212" t="s">
        <v>2314</v>
      </c>
    </row>
    <row r="718" spans="1:12" ht="11.25" customHeight="1">
      <c r="A718" s="81"/>
      <c r="B718" s="344" t="s">
        <v>897</v>
      </c>
      <c r="C718" s="40" t="s">
        <v>740</v>
      </c>
      <c r="D718" s="40" t="s">
        <v>2042</v>
      </c>
      <c r="E718" s="41" t="s">
        <v>529</v>
      </c>
      <c r="F718" s="42" t="s">
        <v>688</v>
      </c>
      <c r="G718" s="11" t="s">
        <v>475</v>
      </c>
      <c r="H718" s="333">
        <v>1910</v>
      </c>
      <c r="I718" s="391">
        <v>1910</v>
      </c>
      <c r="J718" s="391">
        <f>IF(I718="-","-",H718-I718)</f>
        <v>0</v>
      </c>
      <c r="K718" s="432">
        <f t="shared" si="44"/>
        <v>1289.25</v>
      </c>
      <c r="L718" s="212" t="s">
        <v>2314</v>
      </c>
    </row>
    <row r="719" spans="1:12" ht="11.25" customHeight="1">
      <c r="A719" s="81"/>
      <c r="B719" s="344" t="s">
        <v>903</v>
      </c>
      <c r="C719" s="40" t="s">
        <v>742</v>
      </c>
      <c r="D719" s="40" t="s">
        <v>1942</v>
      </c>
      <c r="E719" s="41" t="s">
        <v>530</v>
      </c>
      <c r="F719" s="42" t="s">
        <v>689</v>
      </c>
      <c r="G719" s="11" t="s">
        <v>475</v>
      </c>
      <c r="H719" s="333">
        <v>2030</v>
      </c>
      <c r="I719" s="391">
        <v>2030</v>
      </c>
      <c r="J719" s="391">
        <f>IF(I719="-","-",H719-I719)</f>
        <v>0</v>
      </c>
      <c r="K719" s="432">
        <f t="shared" si="44"/>
        <v>1370.25</v>
      </c>
      <c r="L719" s="212" t="s">
        <v>2314</v>
      </c>
    </row>
    <row r="720" spans="1:12" ht="11.25" customHeight="1">
      <c r="A720" s="81"/>
      <c r="B720" s="344" t="s">
        <v>906</v>
      </c>
      <c r="C720" s="40" t="s">
        <v>742</v>
      </c>
      <c r="D720" s="40" t="s">
        <v>1942</v>
      </c>
      <c r="E720" s="41" t="s">
        <v>78</v>
      </c>
      <c r="F720" s="42" t="s">
        <v>79</v>
      </c>
      <c r="G720" s="11" t="s">
        <v>285</v>
      </c>
      <c r="H720" s="333">
        <v>2120</v>
      </c>
      <c r="I720" s="391">
        <v>2120</v>
      </c>
      <c r="J720" s="391">
        <f t="shared" si="43"/>
        <v>0</v>
      </c>
      <c r="K720" s="432">
        <f t="shared" si="44"/>
        <v>1431</v>
      </c>
      <c r="L720" s="212" t="s">
        <v>2314</v>
      </c>
    </row>
    <row r="721" spans="1:13" ht="3.95" customHeight="1">
      <c r="A721" s="81"/>
      <c r="B721" s="344"/>
      <c r="C721" s="40"/>
      <c r="D721" s="40"/>
      <c r="E721" s="41"/>
      <c r="F721" s="42"/>
      <c r="G721" s="11"/>
      <c r="H721" s="333" t="s">
        <v>1195</v>
      </c>
      <c r="I721" s="391"/>
      <c r="J721" s="391"/>
      <c r="K721" s="432"/>
      <c r="L721" s="212"/>
    </row>
    <row r="722" spans="1:13" ht="11.25" customHeight="1" thickBot="1">
      <c r="A722" s="80"/>
      <c r="B722" s="342" t="s">
        <v>361</v>
      </c>
      <c r="C722" s="43" t="s">
        <v>366</v>
      </c>
      <c r="D722" s="43" t="s">
        <v>366</v>
      </c>
      <c r="E722" s="44" t="s">
        <v>455</v>
      </c>
      <c r="F722" s="45" t="s">
        <v>455</v>
      </c>
      <c r="G722" s="46" t="s">
        <v>455</v>
      </c>
      <c r="H722" s="921">
        <v>380</v>
      </c>
      <c r="I722" s="392">
        <v>380</v>
      </c>
      <c r="J722" s="391">
        <f t="shared" si="43"/>
        <v>0</v>
      </c>
      <c r="K722" s="443">
        <f t="shared" si="44"/>
        <v>256.5</v>
      </c>
      <c r="L722" s="214" t="s">
        <v>2314</v>
      </c>
    </row>
    <row r="723" spans="1:13" ht="13.5" thickBot="1">
      <c r="A723" s="63"/>
      <c r="B723" s="158"/>
      <c r="C723" s="158"/>
      <c r="D723" s="158"/>
      <c r="E723" s="158"/>
      <c r="F723" s="158"/>
      <c r="G723" s="158"/>
      <c r="H723" s="930" t="s">
        <v>1195</v>
      </c>
      <c r="I723" s="935"/>
      <c r="J723" s="411"/>
      <c r="K723" s="159"/>
      <c r="L723" s="180"/>
    </row>
    <row r="724" spans="1:13" ht="13.5" thickBot="1">
      <c r="A724" s="557"/>
      <c r="B724" s="588" t="s">
        <v>2253</v>
      </c>
      <c r="C724" s="588"/>
      <c r="D724" s="588"/>
      <c r="E724" s="588"/>
      <c r="F724" s="588"/>
      <c r="G724" s="588"/>
      <c r="H724" s="1019"/>
      <c r="I724" s="589"/>
      <c r="J724" s="589"/>
      <c r="K724" s="588"/>
      <c r="L724" s="590"/>
    </row>
    <row r="725" spans="1:13" ht="11.25" customHeight="1">
      <c r="A725" s="79"/>
      <c r="B725" s="343" t="s">
        <v>433</v>
      </c>
      <c r="C725" s="36" t="s">
        <v>1152</v>
      </c>
      <c r="D725" s="36" t="s">
        <v>1941</v>
      </c>
      <c r="E725" s="37">
        <v>600000</v>
      </c>
      <c r="F725" s="38">
        <v>200</v>
      </c>
      <c r="G725" s="591" t="s">
        <v>435</v>
      </c>
      <c r="H725" s="922">
        <v>1130</v>
      </c>
      <c r="I725" s="402">
        <v>1130</v>
      </c>
      <c r="J725" s="402">
        <f t="shared" si="43"/>
        <v>0</v>
      </c>
      <c r="K725" s="459">
        <f>(H725)-(H725)/100*($E$3)</f>
        <v>762.75</v>
      </c>
      <c r="L725" s="216"/>
      <c r="M725" s="242"/>
    </row>
    <row r="726" spans="1:13" ht="11.25" customHeight="1">
      <c r="A726" s="81"/>
      <c r="B726" s="344" t="s">
        <v>432</v>
      </c>
      <c r="C726" s="40" t="s">
        <v>1152</v>
      </c>
      <c r="D726" s="40" t="s">
        <v>1941</v>
      </c>
      <c r="E726" s="41">
        <v>600000</v>
      </c>
      <c r="F726" s="42">
        <v>200</v>
      </c>
      <c r="G726" s="122" t="s">
        <v>434</v>
      </c>
      <c r="H726" s="333">
        <v>1290</v>
      </c>
      <c r="I726" s="391">
        <v>1290</v>
      </c>
      <c r="J726" s="391">
        <f t="shared" si="43"/>
        <v>0</v>
      </c>
      <c r="K726" s="519">
        <f t="shared" ref="K726:K753" si="45">(H726)-(H726)/100*($E$3)</f>
        <v>870.75</v>
      </c>
      <c r="L726" s="212"/>
      <c r="M726" s="242"/>
    </row>
    <row r="727" spans="1:13" ht="11.25" customHeight="1">
      <c r="A727" s="81"/>
      <c r="B727" s="344" t="s">
        <v>583</v>
      </c>
      <c r="C727" s="40" t="s">
        <v>1152</v>
      </c>
      <c r="D727" s="40" t="s">
        <v>1941</v>
      </c>
      <c r="E727" s="41">
        <v>1500000</v>
      </c>
      <c r="F727" s="42">
        <v>500</v>
      </c>
      <c r="G727" s="122" t="s">
        <v>435</v>
      </c>
      <c r="H727" s="333">
        <v>1130</v>
      </c>
      <c r="I727" s="391">
        <v>1130</v>
      </c>
      <c r="J727" s="391">
        <f t="shared" si="43"/>
        <v>0</v>
      </c>
      <c r="K727" s="519">
        <f t="shared" si="45"/>
        <v>762.75</v>
      </c>
      <c r="L727" s="212"/>
      <c r="M727" s="242"/>
    </row>
    <row r="728" spans="1:13" ht="11.25" customHeight="1">
      <c r="A728" s="81"/>
      <c r="B728" s="344" t="s">
        <v>857</v>
      </c>
      <c r="C728" s="40" t="s">
        <v>1152</v>
      </c>
      <c r="D728" s="40" t="s">
        <v>1941</v>
      </c>
      <c r="E728" s="41">
        <v>1500000</v>
      </c>
      <c r="F728" s="42">
        <v>500</v>
      </c>
      <c r="G728" s="122" t="s">
        <v>434</v>
      </c>
      <c r="H728" s="333">
        <v>1290</v>
      </c>
      <c r="I728" s="391">
        <v>1290</v>
      </c>
      <c r="J728" s="391">
        <f t="shared" si="43"/>
        <v>0</v>
      </c>
      <c r="K728" s="519">
        <f t="shared" si="45"/>
        <v>870.75</v>
      </c>
      <c r="L728" s="212"/>
      <c r="M728" s="242"/>
    </row>
    <row r="729" spans="1:13" ht="11.25" customHeight="1">
      <c r="A729" s="81"/>
      <c r="B729" s="344" t="s">
        <v>431</v>
      </c>
      <c r="C729" s="40" t="s">
        <v>1152</v>
      </c>
      <c r="D729" s="40" t="s">
        <v>1941</v>
      </c>
      <c r="E729" s="41">
        <v>3000000</v>
      </c>
      <c r="F729" s="42">
        <v>1000</v>
      </c>
      <c r="G729" s="11" t="s">
        <v>434</v>
      </c>
      <c r="H729" s="333">
        <v>1290</v>
      </c>
      <c r="I729" s="391">
        <v>1290</v>
      </c>
      <c r="J729" s="391">
        <f t="shared" si="43"/>
        <v>0</v>
      </c>
      <c r="K729" s="519">
        <f t="shared" si="45"/>
        <v>870.75</v>
      </c>
      <c r="L729" s="212"/>
    </row>
    <row r="730" spans="1:13" ht="11.25" customHeight="1" thickBot="1">
      <c r="A730" s="80"/>
      <c r="B730" s="342" t="s">
        <v>2156</v>
      </c>
      <c r="C730" s="43" t="s">
        <v>1152</v>
      </c>
      <c r="D730" s="43"/>
      <c r="E730" s="44">
        <v>3000000</v>
      </c>
      <c r="F730" s="45">
        <v>1000</v>
      </c>
      <c r="G730" s="46" t="s">
        <v>2315</v>
      </c>
      <c r="H730" s="924">
        <v>1490</v>
      </c>
      <c r="I730" s="392" t="s">
        <v>455</v>
      </c>
      <c r="J730" s="392" t="str">
        <f t="shared" si="43"/>
        <v>-</v>
      </c>
      <c r="K730" s="454">
        <f t="shared" si="45"/>
        <v>1005.75</v>
      </c>
      <c r="L730" s="214"/>
    </row>
    <row r="731" spans="1:13" ht="49.5" customHeight="1">
      <c r="A731" s="1010"/>
      <c r="B731" s="351" t="s">
        <v>1400</v>
      </c>
      <c r="C731" s="120" t="s">
        <v>742</v>
      </c>
      <c r="D731" s="120" t="s">
        <v>1942</v>
      </c>
      <c r="E731" s="119">
        <v>1500000</v>
      </c>
      <c r="F731" s="118">
        <v>500</v>
      </c>
      <c r="G731" s="123" t="s">
        <v>1552</v>
      </c>
      <c r="H731" s="923">
        <v>2950</v>
      </c>
      <c r="I731" s="399">
        <v>2690</v>
      </c>
      <c r="J731" s="399">
        <f t="shared" si="43"/>
        <v>260</v>
      </c>
      <c r="K731" s="455">
        <f t="shared" si="45"/>
        <v>1991.25</v>
      </c>
      <c r="L731" s="558" t="s">
        <v>1547</v>
      </c>
    </row>
    <row r="732" spans="1:13" ht="3.95" customHeight="1">
      <c r="A732" s="1011"/>
      <c r="B732" s="341"/>
      <c r="C732" s="47"/>
      <c r="D732" s="47"/>
      <c r="E732" s="48"/>
      <c r="F732" s="49"/>
      <c r="G732" s="50"/>
      <c r="H732" s="333" t="s">
        <v>1195</v>
      </c>
      <c r="I732" s="388"/>
      <c r="J732" s="388"/>
      <c r="K732" s="460"/>
      <c r="L732" s="252"/>
    </row>
    <row r="733" spans="1:13" ht="31.5" customHeight="1">
      <c r="A733" s="1012"/>
      <c r="B733" s="341" t="s">
        <v>1401</v>
      </c>
      <c r="C733" s="47" t="s">
        <v>1553</v>
      </c>
      <c r="D733" s="47" t="s">
        <v>1931</v>
      </c>
      <c r="E733" s="48" t="s">
        <v>455</v>
      </c>
      <c r="F733" s="49" t="s">
        <v>455</v>
      </c>
      <c r="G733" s="50" t="s">
        <v>455</v>
      </c>
      <c r="H733" s="333">
        <v>950</v>
      </c>
      <c r="I733" s="388">
        <v>870</v>
      </c>
      <c r="J733" s="388">
        <f t="shared" si="43"/>
        <v>80</v>
      </c>
      <c r="K733" s="460">
        <f t="shared" si="45"/>
        <v>641.25</v>
      </c>
      <c r="L733" s="252" t="s">
        <v>1547</v>
      </c>
    </row>
    <row r="734" spans="1:13" ht="28.5" customHeight="1" thickBot="1">
      <c r="A734" s="1013"/>
      <c r="B734" s="342" t="s">
        <v>1402</v>
      </c>
      <c r="C734" s="43" t="s">
        <v>1554</v>
      </c>
      <c r="D734" s="43" t="s">
        <v>1943</v>
      </c>
      <c r="E734" s="44" t="s">
        <v>455</v>
      </c>
      <c r="F734" s="45" t="s">
        <v>455</v>
      </c>
      <c r="G734" s="46" t="s">
        <v>455</v>
      </c>
      <c r="H734" s="921">
        <v>650</v>
      </c>
      <c r="I734" s="392">
        <v>650</v>
      </c>
      <c r="J734" s="392">
        <f t="shared" si="43"/>
        <v>0</v>
      </c>
      <c r="K734" s="454">
        <f t="shared" si="45"/>
        <v>438.75</v>
      </c>
      <c r="L734" s="253" t="s">
        <v>1547</v>
      </c>
    </row>
    <row r="735" spans="1:13" ht="11.25" customHeight="1">
      <c r="A735" s="110"/>
      <c r="B735" s="343" t="s">
        <v>437</v>
      </c>
      <c r="C735" s="36" t="s">
        <v>1152</v>
      </c>
      <c r="D735" s="36" t="s">
        <v>1941</v>
      </c>
      <c r="E735" s="37">
        <v>600000</v>
      </c>
      <c r="F735" s="38">
        <v>200</v>
      </c>
      <c r="G735" s="591" t="s">
        <v>435</v>
      </c>
      <c r="H735" s="922">
        <v>890</v>
      </c>
      <c r="I735" s="402">
        <v>1010</v>
      </c>
      <c r="J735" s="402">
        <f t="shared" ref="J735:J755" si="46">IF(I735="-","-",H735-I735)</f>
        <v>-120</v>
      </c>
      <c r="K735" s="442">
        <f t="shared" si="45"/>
        <v>600.75</v>
      </c>
      <c r="L735" s="216" t="s">
        <v>1572</v>
      </c>
      <c r="M735" s="242"/>
    </row>
    <row r="736" spans="1:13" ht="11.25" customHeight="1">
      <c r="A736" s="111"/>
      <c r="B736" s="351" t="s">
        <v>436</v>
      </c>
      <c r="C736" s="120" t="s">
        <v>1152</v>
      </c>
      <c r="D736" s="120" t="s">
        <v>1941</v>
      </c>
      <c r="E736" s="119">
        <v>600000</v>
      </c>
      <c r="F736" s="118">
        <v>200</v>
      </c>
      <c r="G736" s="130" t="s">
        <v>434</v>
      </c>
      <c r="H736" s="333">
        <v>1090</v>
      </c>
      <c r="I736" s="399">
        <v>1290</v>
      </c>
      <c r="J736" s="399">
        <f t="shared" si="46"/>
        <v>-200</v>
      </c>
      <c r="K736" s="444">
        <f t="shared" si="45"/>
        <v>735.75</v>
      </c>
      <c r="L736" s="212" t="s">
        <v>1572</v>
      </c>
      <c r="M736" s="242"/>
    </row>
    <row r="737" spans="1:13" ht="11.25" customHeight="1">
      <c r="A737" s="192"/>
      <c r="B737" s="344" t="s">
        <v>329</v>
      </c>
      <c r="C737" s="40" t="s">
        <v>1152</v>
      </c>
      <c r="D737" s="40" t="s">
        <v>1941</v>
      </c>
      <c r="E737" s="41">
        <v>1500000</v>
      </c>
      <c r="F737" s="42">
        <v>500</v>
      </c>
      <c r="G737" s="122" t="s">
        <v>435</v>
      </c>
      <c r="H737" s="333">
        <v>1010</v>
      </c>
      <c r="I737" s="391">
        <v>1010</v>
      </c>
      <c r="J737" s="391">
        <f t="shared" si="46"/>
        <v>0</v>
      </c>
      <c r="K737" s="432">
        <f t="shared" si="45"/>
        <v>681.75</v>
      </c>
      <c r="L737" s="212" t="s">
        <v>1572</v>
      </c>
      <c r="M737" s="242"/>
    </row>
    <row r="738" spans="1:13" ht="11.25" customHeight="1">
      <c r="A738" s="81"/>
      <c r="B738" s="344" t="s">
        <v>328</v>
      </c>
      <c r="C738" s="40" t="s">
        <v>1152</v>
      </c>
      <c r="D738" s="40" t="s">
        <v>1941</v>
      </c>
      <c r="E738" s="41">
        <v>1500000</v>
      </c>
      <c r="F738" s="42">
        <v>500</v>
      </c>
      <c r="G738" s="122" t="s">
        <v>434</v>
      </c>
      <c r="H738" s="333">
        <v>1290</v>
      </c>
      <c r="I738" s="391">
        <v>1290</v>
      </c>
      <c r="J738" s="391">
        <f t="shared" si="46"/>
        <v>0</v>
      </c>
      <c r="K738" s="432">
        <f t="shared" si="45"/>
        <v>870.75</v>
      </c>
      <c r="L738" s="212" t="s">
        <v>1572</v>
      </c>
      <c r="M738" s="242"/>
    </row>
    <row r="739" spans="1:13" ht="11.25" customHeight="1">
      <c r="A739" s="111"/>
      <c r="B739" s="344" t="s">
        <v>330</v>
      </c>
      <c r="C739" s="40" t="s">
        <v>1152</v>
      </c>
      <c r="D739" s="40" t="s">
        <v>1941</v>
      </c>
      <c r="E739" s="41">
        <v>3000000</v>
      </c>
      <c r="F739" s="42">
        <v>1000</v>
      </c>
      <c r="G739" s="122" t="s">
        <v>434</v>
      </c>
      <c r="H739" s="333">
        <v>1290</v>
      </c>
      <c r="I739" s="391">
        <v>1290</v>
      </c>
      <c r="J739" s="391">
        <f t="shared" si="46"/>
        <v>0</v>
      </c>
      <c r="K739" s="432">
        <f t="shared" si="45"/>
        <v>870.75</v>
      </c>
      <c r="L739" s="212" t="s">
        <v>1572</v>
      </c>
      <c r="M739" s="242"/>
    </row>
    <row r="740" spans="1:13" ht="3.95" customHeight="1">
      <c r="A740" s="111"/>
      <c r="B740" s="351"/>
      <c r="C740" s="120"/>
      <c r="D740" s="120"/>
      <c r="E740" s="119"/>
      <c r="F740" s="118"/>
      <c r="G740" s="130"/>
      <c r="H740" s="333" t="s">
        <v>1195</v>
      </c>
      <c r="I740" s="399"/>
      <c r="J740" s="399"/>
      <c r="K740" s="444"/>
      <c r="L740" s="212" t="s">
        <v>1572</v>
      </c>
      <c r="M740" s="242"/>
    </row>
    <row r="741" spans="1:13" ht="11.25" customHeight="1">
      <c r="A741" s="111"/>
      <c r="B741" s="351" t="s">
        <v>223</v>
      </c>
      <c r="C741" s="120" t="s">
        <v>229</v>
      </c>
      <c r="D741" s="120" t="s">
        <v>1946</v>
      </c>
      <c r="E741" s="119" t="s">
        <v>455</v>
      </c>
      <c r="F741" s="118" t="s">
        <v>455</v>
      </c>
      <c r="G741" s="130" t="s">
        <v>455</v>
      </c>
      <c r="H741" s="333">
        <v>205</v>
      </c>
      <c r="I741" s="399">
        <v>195</v>
      </c>
      <c r="J741" s="399">
        <f t="shared" si="46"/>
        <v>10</v>
      </c>
      <c r="K741" s="444">
        <f t="shared" si="45"/>
        <v>138.375</v>
      </c>
      <c r="L741" s="212" t="s">
        <v>1572</v>
      </c>
      <c r="M741" s="242"/>
    </row>
    <row r="742" spans="1:13" ht="11.25" customHeight="1">
      <c r="A742" s="111"/>
      <c r="B742" s="351" t="s">
        <v>224</v>
      </c>
      <c r="C742" s="120" t="s">
        <v>230</v>
      </c>
      <c r="D742" s="120" t="s">
        <v>1947</v>
      </c>
      <c r="E742" s="119" t="s">
        <v>455</v>
      </c>
      <c r="F742" s="118" t="s">
        <v>455</v>
      </c>
      <c r="G742" s="130" t="s">
        <v>455</v>
      </c>
      <c r="H742" s="333">
        <v>240</v>
      </c>
      <c r="I742" s="399">
        <v>230</v>
      </c>
      <c r="J742" s="399">
        <f t="shared" si="46"/>
        <v>10</v>
      </c>
      <c r="K742" s="444">
        <f t="shared" si="45"/>
        <v>162</v>
      </c>
      <c r="L742" s="212" t="s">
        <v>1572</v>
      </c>
      <c r="M742" s="242"/>
    </row>
    <row r="743" spans="1:13" ht="11.25" customHeight="1">
      <c r="A743" s="111"/>
      <c r="B743" s="351" t="s">
        <v>225</v>
      </c>
      <c r="C743" s="120" t="s">
        <v>335</v>
      </c>
      <c r="D743" s="120" t="s">
        <v>1944</v>
      </c>
      <c r="E743" s="119" t="s">
        <v>455</v>
      </c>
      <c r="F743" s="118" t="s">
        <v>455</v>
      </c>
      <c r="G743" s="130" t="s">
        <v>455</v>
      </c>
      <c r="H743" s="333">
        <v>160</v>
      </c>
      <c r="I743" s="399">
        <v>155</v>
      </c>
      <c r="J743" s="399">
        <f t="shared" si="46"/>
        <v>5</v>
      </c>
      <c r="K743" s="444">
        <f t="shared" si="45"/>
        <v>108</v>
      </c>
      <c r="L743" s="212" t="s">
        <v>1572</v>
      </c>
      <c r="M743" s="242"/>
    </row>
    <row r="744" spans="1:13" ht="11.25" customHeight="1">
      <c r="A744" s="111"/>
      <c r="B744" s="351" t="s">
        <v>226</v>
      </c>
      <c r="C744" s="120" t="s">
        <v>462</v>
      </c>
      <c r="D744" s="120" t="s">
        <v>1945</v>
      </c>
      <c r="E744" s="119" t="s">
        <v>455</v>
      </c>
      <c r="F744" s="118" t="s">
        <v>455</v>
      </c>
      <c r="G744" s="130" t="s">
        <v>455</v>
      </c>
      <c r="H744" s="333">
        <v>230</v>
      </c>
      <c r="I744" s="399">
        <v>215</v>
      </c>
      <c r="J744" s="399">
        <f t="shared" si="46"/>
        <v>15</v>
      </c>
      <c r="K744" s="444">
        <f t="shared" si="45"/>
        <v>155.25</v>
      </c>
      <c r="L744" s="212" t="s">
        <v>1572</v>
      </c>
      <c r="M744" s="242"/>
    </row>
    <row r="745" spans="1:13" ht="11.25" customHeight="1">
      <c r="A745" s="111"/>
      <c r="B745" s="351" t="s">
        <v>227</v>
      </c>
      <c r="C745" s="120" t="s">
        <v>610</v>
      </c>
      <c r="D745" s="120" t="s">
        <v>1841</v>
      </c>
      <c r="E745" s="119" t="s">
        <v>455</v>
      </c>
      <c r="F745" s="118" t="s">
        <v>455</v>
      </c>
      <c r="G745" s="130" t="s">
        <v>455</v>
      </c>
      <c r="H745" s="333">
        <v>60</v>
      </c>
      <c r="I745" s="399">
        <v>60</v>
      </c>
      <c r="J745" s="399">
        <f t="shared" si="46"/>
        <v>0</v>
      </c>
      <c r="K745" s="444">
        <f t="shared" si="45"/>
        <v>40.5</v>
      </c>
      <c r="L745" s="212" t="s">
        <v>1572</v>
      </c>
      <c r="M745" s="242"/>
    </row>
    <row r="746" spans="1:13" ht="11.25" customHeight="1" thickBot="1">
      <c r="A746" s="80"/>
      <c r="B746" s="342" t="s">
        <v>228</v>
      </c>
      <c r="C746" s="43" t="s">
        <v>611</v>
      </c>
      <c r="D746" s="43" t="s">
        <v>2050</v>
      </c>
      <c r="E746" s="44" t="s">
        <v>455</v>
      </c>
      <c r="F746" s="45" t="s">
        <v>455</v>
      </c>
      <c r="G746" s="46" t="s">
        <v>455</v>
      </c>
      <c r="H746" s="924">
        <v>110</v>
      </c>
      <c r="I746" s="392">
        <v>105</v>
      </c>
      <c r="J746" s="392">
        <f t="shared" si="46"/>
        <v>5</v>
      </c>
      <c r="K746" s="443">
        <f t="shared" si="45"/>
        <v>74.25</v>
      </c>
      <c r="L746" s="214" t="s">
        <v>1572</v>
      </c>
    </row>
    <row r="747" spans="1:13" ht="11.25" customHeight="1">
      <c r="A747" s="148"/>
      <c r="B747" s="351" t="s">
        <v>1216</v>
      </c>
      <c r="C747" s="120" t="s">
        <v>1152</v>
      </c>
      <c r="D747" s="120" t="s">
        <v>1941</v>
      </c>
      <c r="E747" s="119">
        <v>300000</v>
      </c>
      <c r="F747" s="118">
        <v>200</v>
      </c>
      <c r="G747" s="123" t="s">
        <v>563</v>
      </c>
      <c r="H747" s="923">
        <v>790</v>
      </c>
      <c r="I747" s="399">
        <v>750</v>
      </c>
      <c r="J747" s="399">
        <f t="shared" si="46"/>
        <v>40</v>
      </c>
      <c r="K747" s="455">
        <f t="shared" si="45"/>
        <v>533.25</v>
      </c>
      <c r="L747" s="211" t="s">
        <v>1572</v>
      </c>
    </row>
    <row r="748" spans="1:13" ht="11.25" customHeight="1">
      <c r="A748" s="81"/>
      <c r="B748" s="344" t="s">
        <v>1217</v>
      </c>
      <c r="C748" s="40" t="s">
        <v>1152</v>
      </c>
      <c r="D748" s="40" t="s">
        <v>1941</v>
      </c>
      <c r="E748" s="41">
        <v>750000</v>
      </c>
      <c r="F748" s="42">
        <v>500</v>
      </c>
      <c r="G748" s="11" t="s">
        <v>563</v>
      </c>
      <c r="H748" s="333">
        <v>790</v>
      </c>
      <c r="I748" s="391">
        <v>750</v>
      </c>
      <c r="J748" s="391">
        <f t="shared" si="46"/>
        <v>40</v>
      </c>
      <c r="K748" s="519">
        <f t="shared" si="45"/>
        <v>533.25</v>
      </c>
      <c r="L748" s="212" t="s">
        <v>1572</v>
      </c>
    </row>
    <row r="749" spans="1:13" ht="11.25" customHeight="1">
      <c r="A749" s="81"/>
      <c r="B749" s="344" t="s">
        <v>1215</v>
      </c>
      <c r="C749" s="40" t="s">
        <v>1152</v>
      </c>
      <c r="D749" s="40" t="s">
        <v>1941</v>
      </c>
      <c r="E749" s="41">
        <v>1500000</v>
      </c>
      <c r="F749" s="42">
        <v>1000</v>
      </c>
      <c r="G749" s="11" t="s">
        <v>563</v>
      </c>
      <c r="H749" s="333">
        <v>790</v>
      </c>
      <c r="I749" s="391">
        <v>750</v>
      </c>
      <c r="J749" s="391">
        <f t="shared" si="46"/>
        <v>40</v>
      </c>
      <c r="K749" s="519">
        <f t="shared" si="45"/>
        <v>533.25</v>
      </c>
      <c r="L749" s="212" t="s">
        <v>1572</v>
      </c>
    </row>
    <row r="750" spans="1:13" ht="2.25" customHeight="1">
      <c r="A750" s="81"/>
      <c r="B750" s="344"/>
      <c r="C750" s="40"/>
      <c r="D750" s="40"/>
      <c r="E750" s="41"/>
      <c r="F750" s="42"/>
      <c r="G750" s="11"/>
      <c r="H750" s="333" t="s">
        <v>1195</v>
      </c>
      <c r="I750" s="391"/>
      <c r="J750" s="391"/>
      <c r="K750" s="519"/>
      <c r="L750" s="556"/>
    </row>
    <row r="751" spans="1:13" ht="11.25" customHeight="1" thickBot="1">
      <c r="A751" s="80"/>
      <c r="B751" s="592" t="s">
        <v>612</v>
      </c>
      <c r="C751" s="114" t="s">
        <v>613</v>
      </c>
      <c r="D751" s="114" t="s">
        <v>1932</v>
      </c>
      <c r="E751" s="115" t="s">
        <v>455</v>
      </c>
      <c r="F751" s="116" t="s">
        <v>455</v>
      </c>
      <c r="G751" s="117" t="s">
        <v>455</v>
      </c>
      <c r="H751" s="921">
        <v>130</v>
      </c>
      <c r="I751" s="410">
        <v>130</v>
      </c>
      <c r="J751" s="410">
        <f t="shared" si="46"/>
        <v>0</v>
      </c>
      <c r="K751" s="458">
        <f t="shared" si="45"/>
        <v>87.75</v>
      </c>
      <c r="L751" s="221" t="s">
        <v>1572</v>
      </c>
    </row>
    <row r="752" spans="1:13" ht="13.5" customHeight="1">
      <c r="A752" s="110"/>
      <c r="B752" s="343" t="s">
        <v>1497</v>
      </c>
      <c r="C752" s="36" t="s">
        <v>743</v>
      </c>
      <c r="D752" s="36" t="s">
        <v>1948</v>
      </c>
      <c r="E752" s="37">
        <v>600000</v>
      </c>
      <c r="F752" s="38">
        <v>200</v>
      </c>
      <c r="G752" s="39" t="s">
        <v>1557</v>
      </c>
      <c r="H752" s="922">
        <v>1290</v>
      </c>
      <c r="I752" s="402">
        <v>1290</v>
      </c>
      <c r="J752" s="402">
        <f t="shared" si="46"/>
        <v>0</v>
      </c>
      <c r="K752" s="442">
        <f t="shared" si="45"/>
        <v>870.75</v>
      </c>
      <c r="L752" s="216"/>
    </row>
    <row r="753" spans="1:12" ht="13.5" customHeight="1">
      <c r="A753" s="81"/>
      <c r="B753" s="365" t="s">
        <v>1496</v>
      </c>
      <c r="C753" s="188" t="s">
        <v>743</v>
      </c>
      <c r="D753" s="188" t="s">
        <v>1948</v>
      </c>
      <c r="E753" s="190">
        <v>600000</v>
      </c>
      <c r="F753" s="191">
        <v>200</v>
      </c>
      <c r="G753" s="189" t="s">
        <v>1558</v>
      </c>
      <c r="H753" s="333">
        <v>1390</v>
      </c>
      <c r="I753" s="401">
        <v>1390</v>
      </c>
      <c r="J753" s="401">
        <f t="shared" si="46"/>
        <v>0</v>
      </c>
      <c r="K753" s="453">
        <f t="shared" si="45"/>
        <v>938.25</v>
      </c>
      <c r="L753" s="226"/>
    </row>
    <row r="754" spans="1:12" ht="13.5" customHeight="1">
      <c r="A754" s="81"/>
      <c r="B754" s="365" t="s">
        <v>1495</v>
      </c>
      <c r="C754" s="188" t="s">
        <v>743</v>
      </c>
      <c r="D754" s="188" t="s">
        <v>1948</v>
      </c>
      <c r="E754" s="190">
        <v>1500000</v>
      </c>
      <c r="F754" s="191">
        <v>500</v>
      </c>
      <c r="G754" s="189" t="s">
        <v>1557</v>
      </c>
      <c r="H754" s="333">
        <v>1290</v>
      </c>
      <c r="I754" s="401">
        <v>1290</v>
      </c>
      <c r="J754" s="401">
        <f t="shared" si="46"/>
        <v>0</v>
      </c>
      <c r="K754" s="453">
        <f t="shared" ref="K754:K779" si="47">(H754)-(H754)/100*($E$3)</f>
        <v>870.75</v>
      </c>
      <c r="L754" s="226"/>
    </row>
    <row r="755" spans="1:12" ht="13.5" customHeight="1" thickBot="1">
      <c r="A755" s="81"/>
      <c r="B755" s="1036" t="s">
        <v>1494</v>
      </c>
      <c r="C755" s="1037" t="s">
        <v>743</v>
      </c>
      <c r="D755" s="1037" t="s">
        <v>1948</v>
      </c>
      <c r="E755" s="1038">
        <v>1500000</v>
      </c>
      <c r="F755" s="1039">
        <v>500</v>
      </c>
      <c r="G755" s="1040" t="s">
        <v>1558</v>
      </c>
      <c r="H755" s="921">
        <v>1390</v>
      </c>
      <c r="I755" s="1041">
        <v>1390</v>
      </c>
      <c r="J755" s="1041">
        <f t="shared" si="46"/>
        <v>0</v>
      </c>
      <c r="K755" s="1042">
        <f t="shared" si="47"/>
        <v>938.25</v>
      </c>
      <c r="L755" s="1043"/>
    </row>
    <row r="756" spans="1:12" ht="27.75" customHeight="1">
      <c r="A756" s="121"/>
      <c r="B756" s="1044" t="s">
        <v>1542</v>
      </c>
      <c r="C756" s="36" t="s">
        <v>1555</v>
      </c>
      <c r="D756" s="36" t="s">
        <v>1949</v>
      </c>
      <c r="E756" s="37">
        <v>1500000</v>
      </c>
      <c r="F756" s="38">
        <v>500</v>
      </c>
      <c r="G756" s="39" t="s">
        <v>1556</v>
      </c>
      <c r="H756" s="922">
        <v>850</v>
      </c>
      <c r="I756" s="402">
        <v>850</v>
      </c>
      <c r="J756" s="402">
        <f t="shared" ref="J756:J816" si="48">IF(I756="-","-",H756-I756)</f>
        <v>0</v>
      </c>
      <c r="K756" s="442">
        <f t="shared" si="47"/>
        <v>573.75</v>
      </c>
      <c r="L756" s="216"/>
    </row>
    <row r="757" spans="1:12" ht="27.75" customHeight="1" thickBot="1">
      <c r="A757" s="80"/>
      <c r="B757" s="1045" t="s">
        <v>1543</v>
      </c>
      <c r="C757" s="43" t="s">
        <v>1555</v>
      </c>
      <c r="D757" s="43" t="s">
        <v>1949</v>
      </c>
      <c r="E757" s="44">
        <v>3000000</v>
      </c>
      <c r="F757" s="45">
        <v>1000</v>
      </c>
      <c r="G757" s="46" t="s">
        <v>1556</v>
      </c>
      <c r="H757" s="924">
        <v>850</v>
      </c>
      <c r="I757" s="392">
        <v>850</v>
      </c>
      <c r="J757" s="392">
        <f t="shared" si="48"/>
        <v>0</v>
      </c>
      <c r="K757" s="443">
        <f t="shared" si="47"/>
        <v>573.75</v>
      </c>
      <c r="L757" s="214"/>
    </row>
    <row r="758" spans="1:12" ht="27.75" customHeight="1">
      <c r="A758" s="121"/>
      <c r="B758" s="343" t="s">
        <v>772</v>
      </c>
      <c r="C758" s="36" t="s">
        <v>773</v>
      </c>
      <c r="D758" s="36" t="s">
        <v>1951</v>
      </c>
      <c r="E758" s="37">
        <v>600</v>
      </c>
      <c r="F758" s="38">
        <v>200</v>
      </c>
      <c r="G758" s="39" t="s">
        <v>776</v>
      </c>
      <c r="H758" s="922">
        <v>750</v>
      </c>
      <c r="I758" s="402">
        <v>750</v>
      </c>
      <c r="J758" s="402">
        <f t="shared" si="48"/>
        <v>0</v>
      </c>
      <c r="K758" s="442">
        <f t="shared" si="47"/>
        <v>506.25</v>
      </c>
      <c r="L758" s="216"/>
    </row>
    <row r="759" spans="1:12" ht="27.75" customHeight="1" thickBot="1">
      <c r="A759" s="80"/>
      <c r="B759" s="342" t="s">
        <v>771</v>
      </c>
      <c r="C759" s="43" t="s">
        <v>773</v>
      </c>
      <c r="D759" s="43" t="s">
        <v>1951</v>
      </c>
      <c r="E759" s="44">
        <v>1500</v>
      </c>
      <c r="F759" s="45">
        <v>500</v>
      </c>
      <c r="G759" s="46" t="s">
        <v>776</v>
      </c>
      <c r="H759" s="921">
        <v>790</v>
      </c>
      <c r="I759" s="392">
        <v>790</v>
      </c>
      <c r="J759" s="392">
        <f t="shared" si="48"/>
        <v>0</v>
      </c>
      <c r="K759" s="443">
        <f t="shared" si="47"/>
        <v>533.25</v>
      </c>
      <c r="L759" s="214"/>
    </row>
    <row r="760" spans="1:12" ht="23.25" customHeight="1">
      <c r="A760" s="110"/>
      <c r="B760" s="343" t="s">
        <v>774</v>
      </c>
      <c r="C760" s="36" t="s">
        <v>773</v>
      </c>
      <c r="D760" s="36" t="s">
        <v>1951</v>
      </c>
      <c r="E760" s="37">
        <v>600</v>
      </c>
      <c r="F760" s="38">
        <v>200</v>
      </c>
      <c r="G760" s="39" t="s">
        <v>777</v>
      </c>
      <c r="H760" s="922">
        <v>1480</v>
      </c>
      <c r="I760" s="402">
        <v>1390</v>
      </c>
      <c r="J760" s="402">
        <f t="shared" si="48"/>
        <v>90</v>
      </c>
      <c r="K760" s="442">
        <f t="shared" si="47"/>
        <v>999</v>
      </c>
      <c r="L760" s="216"/>
    </row>
    <row r="761" spans="1:12" ht="23.25" customHeight="1" thickBot="1">
      <c r="A761" s="193"/>
      <c r="B761" s="341" t="s">
        <v>775</v>
      </c>
      <c r="C761" s="47" t="s">
        <v>773</v>
      </c>
      <c r="D761" s="47" t="s">
        <v>1951</v>
      </c>
      <c r="E761" s="48">
        <v>1500</v>
      </c>
      <c r="F761" s="49">
        <v>500</v>
      </c>
      <c r="G761" s="50" t="s">
        <v>777</v>
      </c>
      <c r="H761" s="921">
        <v>1490</v>
      </c>
      <c r="I761" s="392">
        <v>1490</v>
      </c>
      <c r="J761" s="388">
        <f t="shared" si="48"/>
        <v>0</v>
      </c>
      <c r="K761" s="441">
        <f t="shared" si="47"/>
        <v>1005.75</v>
      </c>
      <c r="L761" s="213"/>
    </row>
    <row r="762" spans="1:12" ht="27.75" customHeight="1">
      <c r="A762" s="79"/>
      <c r="B762" s="343" t="s">
        <v>1187</v>
      </c>
      <c r="C762" s="36" t="s">
        <v>1082</v>
      </c>
      <c r="D762" s="36" t="s">
        <v>1952</v>
      </c>
      <c r="E762" s="37">
        <v>600000</v>
      </c>
      <c r="F762" s="38">
        <v>200</v>
      </c>
      <c r="G762" s="39" t="s">
        <v>455</v>
      </c>
      <c r="H762" s="922">
        <v>750</v>
      </c>
      <c r="I762" s="399">
        <v>850</v>
      </c>
      <c r="J762" s="402">
        <f t="shared" si="48"/>
        <v>-100</v>
      </c>
      <c r="K762" s="442">
        <f t="shared" si="47"/>
        <v>506.25</v>
      </c>
      <c r="L762" s="216" t="s">
        <v>1572</v>
      </c>
    </row>
    <row r="763" spans="1:12" ht="27.75" customHeight="1" thickBot="1">
      <c r="A763" s="121"/>
      <c r="B763" s="341" t="s">
        <v>1186</v>
      </c>
      <c r="C763" s="47" t="s">
        <v>1144</v>
      </c>
      <c r="D763" s="47" t="s">
        <v>1952</v>
      </c>
      <c r="E763" s="48">
        <v>1500000</v>
      </c>
      <c r="F763" s="49">
        <v>500</v>
      </c>
      <c r="G763" s="50" t="s">
        <v>455</v>
      </c>
      <c r="H763" s="921">
        <v>750</v>
      </c>
      <c r="I763" s="391">
        <v>850</v>
      </c>
      <c r="J763" s="388">
        <f t="shared" si="48"/>
        <v>-100</v>
      </c>
      <c r="K763" s="441">
        <f t="shared" si="47"/>
        <v>506.25</v>
      </c>
      <c r="L763" s="213" t="s">
        <v>1572</v>
      </c>
    </row>
    <row r="764" spans="1:12" ht="12" thickBot="1">
      <c r="A764" s="64"/>
      <c r="B764" s="359"/>
      <c r="C764" s="65"/>
      <c r="D764" s="65"/>
      <c r="E764" s="66"/>
      <c r="F764" s="67"/>
      <c r="G764" s="68"/>
      <c r="H764" s="930" t="s">
        <v>1195</v>
      </c>
      <c r="I764" s="932"/>
      <c r="J764" s="405"/>
      <c r="K764" s="334"/>
      <c r="L764" s="204"/>
    </row>
    <row r="765" spans="1:12" ht="13.5" thickBot="1">
      <c r="A765" s="559"/>
      <c r="B765" s="560" t="s">
        <v>837</v>
      </c>
      <c r="C765" s="560"/>
      <c r="D765" s="560"/>
      <c r="E765" s="560"/>
      <c r="F765" s="560"/>
      <c r="G765" s="560"/>
      <c r="H765" s="1019"/>
      <c r="I765" s="561"/>
      <c r="J765" s="561"/>
      <c r="K765" s="560"/>
      <c r="L765" s="562"/>
    </row>
    <row r="766" spans="1:12" ht="31.5" customHeight="1">
      <c r="A766" s="476"/>
      <c r="B766" s="343" t="s">
        <v>1544</v>
      </c>
      <c r="C766" s="36" t="s">
        <v>1014</v>
      </c>
      <c r="D766" s="36" t="s">
        <v>1953</v>
      </c>
      <c r="E766" s="37">
        <v>2000</v>
      </c>
      <c r="F766" s="38">
        <v>1000</v>
      </c>
      <c r="G766" s="39" t="s">
        <v>455</v>
      </c>
      <c r="H766" s="922">
        <v>1690</v>
      </c>
      <c r="I766" s="402">
        <v>1650</v>
      </c>
      <c r="J766" s="402">
        <f t="shared" si="48"/>
        <v>40</v>
      </c>
      <c r="K766" s="459">
        <f t="shared" si="47"/>
        <v>1140.75</v>
      </c>
      <c r="L766" s="216"/>
    </row>
    <row r="767" spans="1:12" ht="2.25" customHeight="1">
      <c r="A767" s="475"/>
      <c r="B767" s="344"/>
      <c r="C767" s="40"/>
      <c r="D767" s="40"/>
      <c r="E767" s="41"/>
      <c r="F767" s="42"/>
      <c r="G767" s="11"/>
      <c r="H767" s="333" t="s">
        <v>1195</v>
      </c>
      <c r="I767" s="391"/>
      <c r="J767" s="391"/>
      <c r="K767" s="519"/>
      <c r="L767" s="212"/>
    </row>
    <row r="768" spans="1:12" ht="31.5" customHeight="1" thickBot="1">
      <c r="A768" s="477"/>
      <c r="B768" s="342" t="s">
        <v>2171</v>
      </c>
      <c r="C768" s="43" t="s">
        <v>2284</v>
      </c>
      <c r="D768" s="43"/>
      <c r="E768" s="44" t="s">
        <v>455</v>
      </c>
      <c r="F768" s="45" t="s">
        <v>455</v>
      </c>
      <c r="G768" s="46" t="s">
        <v>455</v>
      </c>
      <c r="H768" s="921">
        <v>150</v>
      </c>
      <c r="I768" s="392">
        <v>150</v>
      </c>
      <c r="J768" s="392">
        <v>0</v>
      </c>
      <c r="K768" s="454">
        <f t="shared" si="47"/>
        <v>101.25</v>
      </c>
      <c r="L768" s="214"/>
    </row>
    <row r="769" spans="1:12" ht="35.1" customHeight="1">
      <c r="A769" s="121"/>
      <c r="B769" s="351" t="s">
        <v>935</v>
      </c>
      <c r="C769" s="120" t="s">
        <v>731</v>
      </c>
      <c r="D769" s="120" t="s">
        <v>1953</v>
      </c>
      <c r="E769" s="119">
        <v>2000000</v>
      </c>
      <c r="F769" s="118">
        <v>1000</v>
      </c>
      <c r="G769" s="123" t="s">
        <v>455</v>
      </c>
      <c r="H769" s="922">
        <v>1430</v>
      </c>
      <c r="I769" s="399">
        <v>1430</v>
      </c>
      <c r="J769" s="399">
        <f t="shared" si="48"/>
        <v>0</v>
      </c>
      <c r="K769" s="444">
        <f t="shared" si="47"/>
        <v>965.25</v>
      </c>
      <c r="L769" s="211"/>
    </row>
    <row r="770" spans="1:12" ht="2.25" customHeight="1">
      <c r="A770" s="121"/>
      <c r="B770" s="368"/>
      <c r="C770" s="114"/>
      <c r="D770" s="114"/>
      <c r="E770" s="115"/>
      <c r="F770" s="116"/>
      <c r="G770" s="117"/>
      <c r="H770" s="333" t="s">
        <v>1195</v>
      </c>
      <c r="I770" s="410"/>
      <c r="J770" s="410"/>
      <c r="K770" s="458"/>
      <c r="L770" s="221"/>
    </row>
    <row r="771" spans="1:12" ht="35.1" customHeight="1" thickBot="1">
      <c r="A771" s="121"/>
      <c r="B771" s="342" t="s">
        <v>540</v>
      </c>
      <c r="C771" s="43" t="s">
        <v>674</v>
      </c>
      <c r="D771" s="43" t="s">
        <v>2051</v>
      </c>
      <c r="E771" s="44" t="s">
        <v>455</v>
      </c>
      <c r="F771" s="45" t="s">
        <v>455</v>
      </c>
      <c r="G771" s="46" t="s">
        <v>455</v>
      </c>
      <c r="H771" s="924">
        <v>280</v>
      </c>
      <c r="I771" s="392">
        <v>260</v>
      </c>
      <c r="J771" s="392">
        <f t="shared" si="48"/>
        <v>20</v>
      </c>
      <c r="K771" s="443">
        <f t="shared" si="47"/>
        <v>189</v>
      </c>
      <c r="L771" s="214"/>
    </row>
    <row r="772" spans="1:12" ht="65.099999999999994" customHeight="1" thickBot="1">
      <c r="A772" s="92"/>
      <c r="B772" s="369" t="s">
        <v>1545</v>
      </c>
      <c r="C772" s="74" t="s">
        <v>1014</v>
      </c>
      <c r="D772" s="74" t="s">
        <v>1953</v>
      </c>
      <c r="E772" s="75">
        <v>2200000</v>
      </c>
      <c r="F772" s="76">
        <v>5000</v>
      </c>
      <c r="G772" s="77" t="s">
        <v>455</v>
      </c>
      <c r="H772" s="926">
        <v>990</v>
      </c>
      <c r="I772" s="391">
        <v>990</v>
      </c>
      <c r="J772" s="412">
        <f t="shared" si="48"/>
        <v>0</v>
      </c>
      <c r="K772" s="461">
        <f t="shared" si="47"/>
        <v>668.25</v>
      </c>
      <c r="L772" s="218"/>
    </row>
    <row r="773" spans="1:12" ht="71.25" customHeight="1" thickBot="1">
      <c r="A773" s="92"/>
      <c r="B773" s="369" t="s">
        <v>778</v>
      </c>
      <c r="C773" s="74" t="s">
        <v>779</v>
      </c>
      <c r="D773" s="74" t="s">
        <v>1954</v>
      </c>
      <c r="E773" s="75">
        <v>2000000</v>
      </c>
      <c r="F773" s="76">
        <v>2000</v>
      </c>
      <c r="G773" s="77" t="s">
        <v>455</v>
      </c>
      <c r="H773" s="925">
        <v>2340</v>
      </c>
      <c r="I773" s="412">
        <v>2340</v>
      </c>
      <c r="J773" s="412">
        <f t="shared" si="48"/>
        <v>0</v>
      </c>
      <c r="K773" s="461">
        <f t="shared" si="47"/>
        <v>1579.5</v>
      </c>
      <c r="L773" s="218"/>
    </row>
    <row r="774" spans="1:12" ht="35.1" customHeight="1">
      <c r="A774" s="121"/>
      <c r="B774" s="343" t="s">
        <v>936</v>
      </c>
      <c r="C774" s="36" t="s">
        <v>730</v>
      </c>
      <c r="D774" s="36" t="s">
        <v>1955</v>
      </c>
      <c r="E774" s="37">
        <v>2000000</v>
      </c>
      <c r="F774" s="38">
        <v>1000</v>
      </c>
      <c r="G774" s="39" t="s">
        <v>455</v>
      </c>
      <c r="H774" s="922">
        <v>1850</v>
      </c>
      <c r="I774" s="391">
        <v>1850</v>
      </c>
      <c r="J774" s="402">
        <f t="shared" si="48"/>
        <v>0</v>
      </c>
      <c r="K774" s="442">
        <f t="shared" si="47"/>
        <v>1248.75</v>
      </c>
      <c r="L774" s="216"/>
    </row>
    <row r="775" spans="1:12" ht="2.25" customHeight="1">
      <c r="A775" s="121"/>
      <c r="B775" s="368"/>
      <c r="C775" s="114"/>
      <c r="D775" s="114"/>
      <c r="E775" s="115"/>
      <c r="F775" s="116"/>
      <c r="G775" s="117"/>
      <c r="H775" s="333" t="s">
        <v>1195</v>
      </c>
      <c r="I775" s="388"/>
      <c r="J775" s="410"/>
      <c r="K775" s="458" t="e">
        <f t="shared" si="47"/>
        <v>#VALUE!</v>
      </c>
      <c r="L775" s="221"/>
    </row>
    <row r="776" spans="1:12" ht="35.1" customHeight="1" thickBot="1">
      <c r="A776" s="121"/>
      <c r="B776" s="342" t="s">
        <v>2134</v>
      </c>
      <c r="C776" s="43" t="s">
        <v>2287</v>
      </c>
      <c r="D776" s="43" t="s">
        <v>2052</v>
      </c>
      <c r="E776" s="44" t="s">
        <v>455</v>
      </c>
      <c r="F776" s="45" t="s">
        <v>455</v>
      </c>
      <c r="G776" s="46" t="s">
        <v>455</v>
      </c>
      <c r="H776" s="921">
        <v>35</v>
      </c>
      <c r="I776" s="392">
        <v>35</v>
      </c>
      <c r="J776" s="392">
        <f t="shared" si="48"/>
        <v>0</v>
      </c>
      <c r="K776" s="443">
        <f t="shared" si="47"/>
        <v>23.625</v>
      </c>
      <c r="L776" s="214"/>
    </row>
    <row r="777" spans="1:12" ht="32.1" customHeight="1">
      <c r="A777" s="124"/>
      <c r="B777" s="343" t="s">
        <v>937</v>
      </c>
      <c r="C777" s="36" t="s">
        <v>728</v>
      </c>
      <c r="D777" s="36" t="s">
        <v>1956</v>
      </c>
      <c r="E777" s="37">
        <v>200000</v>
      </c>
      <c r="F777" s="38">
        <v>200</v>
      </c>
      <c r="G777" s="39" t="s">
        <v>455</v>
      </c>
      <c r="H777" s="922">
        <v>1900</v>
      </c>
      <c r="I777" s="391">
        <v>2890</v>
      </c>
      <c r="J777" s="402">
        <f t="shared" si="48"/>
        <v>-990</v>
      </c>
      <c r="K777" s="442">
        <f t="shared" si="47"/>
        <v>1282.5</v>
      </c>
      <c r="L777" s="212" t="s">
        <v>1572</v>
      </c>
    </row>
    <row r="778" spans="1:12" ht="2.25" customHeight="1">
      <c r="A778" s="121"/>
      <c r="B778" s="351"/>
      <c r="C778" s="120"/>
      <c r="D778" s="120"/>
      <c r="E778" s="119"/>
      <c r="F778" s="118"/>
      <c r="G778" s="123"/>
      <c r="H778" s="333" t="s">
        <v>1195</v>
      </c>
      <c r="I778" s="391"/>
      <c r="J778" s="399"/>
      <c r="K778" s="444" t="e">
        <f t="shared" si="47"/>
        <v>#VALUE!</v>
      </c>
      <c r="L778" s="212"/>
    </row>
    <row r="779" spans="1:12" ht="32.1" customHeight="1" thickBot="1">
      <c r="A779" s="121"/>
      <c r="B779" s="344" t="s">
        <v>1211</v>
      </c>
      <c r="C779" s="40" t="s">
        <v>1212</v>
      </c>
      <c r="D779" s="40" t="s">
        <v>1212</v>
      </c>
      <c r="E779" s="41" t="s">
        <v>455</v>
      </c>
      <c r="F779" s="42" t="s">
        <v>455</v>
      </c>
      <c r="G779" s="125" t="s">
        <v>455</v>
      </c>
      <c r="H779" s="921">
        <v>240</v>
      </c>
      <c r="I779" s="391">
        <v>220</v>
      </c>
      <c r="J779" s="391">
        <f t="shared" si="48"/>
        <v>20</v>
      </c>
      <c r="K779" s="432">
        <f t="shared" si="47"/>
        <v>162</v>
      </c>
      <c r="L779" s="212" t="s">
        <v>1572</v>
      </c>
    </row>
    <row r="780" spans="1:12" ht="12" thickBot="1">
      <c r="A780" s="64"/>
      <c r="B780" s="359"/>
      <c r="C780" s="65"/>
      <c r="D780" s="65"/>
      <c r="E780" s="66"/>
      <c r="F780" s="67"/>
      <c r="G780" s="68"/>
      <c r="H780" s="925" t="s">
        <v>1195</v>
      </c>
      <c r="I780" s="405"/>
      <c r="J780" s="405"/>
      <c r="K780" s="334"/>
      <c r="L780" s="204"/>
    </row>
    <row r="781" spans="1:12" ht="13.5" thickBot="1">
      <c r="A781" s="12"/>
      <c r="B781" s="155" t="s">
        <v>840</v>
      </c>
      <c r="C781" s="155"/>
      <c r="D781" s="155"/>
      <c r="E781" s="155"/>
      <c r="F781" s="155"/>
      <c r="G781" s="155"/>
      <c r="H781" s="155"/>
      <c r="I781" s="404"/>
      <c r="J781" s="404"/>
      <c r="K781" s="155"/>
      <c r="L781" s="219"/>
    </row>
    <row r="782" spans="1:12">
      <c r="A782" s="81"/>
      <c r="B782" s="345" t="s">
        <v>2241</v>
      </c>
      <c r="C782" s="17" t="s">
        <v>1153</v>
      </c>
      <c r="D782" s="17"/>
      <c r="E782" s="37">
        <v>30000</v>
      </c>
      <c r="F782" s="630">
        <v>0.01</v>
      </c>
      <c r="G782" s="20" t="s">
        <v>455</v>
      </c>
      <c r="H782" s="922">
        <v>580</v>
      </c>
      <c r="I782" s="402" t="s">
        <v>455</v>
      </c>
      <c r="J782" s="402" t="str">
        <f t="shared" si="48"/>
        <v>-</v>
      </c>
      <c r="K782" s="459">
        <f t="shared" ref="K782:K792" si="49">(H782)-(H782)/100*($E$4)</f>
        <v>348</v>
      </c>
      <c r="L782" s="222" t="s">
        <v>1547</v>
      </c>
    </row>
    <row r="783" spans="1:12">
      <c r="A783" s="81"/>
      <c r="B783" s="346" t="s">
        <v>654</v>
      </c>
      <c r="C783" s="21" t="s">
        <v>1153</v>
      </c>
      <c r="D783" s="21" t="s">
        <v>1957</v>
      </c>
      <c r="E783" s="41">
        <v>30000</v>
      </c>
      <c r="F783" s="631">
        <v>0.1</v>
      </c>
      <c r="G783" s="24" t="s">
        <v>455</v>
      </c>
      <c r="H783" s="333">
        <v>520</v>
      </c>
      <c r="I783" s="391">
        <v>460</v>
      </c>
      <c r="J783" s="391">
        <f>IF(I783="-","-",H783-I783)</f>
        <v>60</v>
      </c>
      <c r="K783" s="519">
        <f>(H783)-(H783)/100*($E$4)</f>
        <v>312</v>
      </c>
      <c r="L783" s="212" t="s">
        <v>1547</v>
      </c>
    </row>
    <row r="784" spans="1:12">
      <c r="A784" s="81"/>
      <c r="B784" s="346" t="s">
        <v>2242</v>
      </c>
      <c r="C784" s="21" t="s">
        <v>1153</v>
      </c>
      <c r="D784" s="21"/>
      <c r="E784" s="41">
        <v>60000</v>
      </c>
      <c r="F784" s="631">
        <v>0.01</v>
      </c>
      <c r="G784" s="24" t="s">
        <v>455</v>
      </c>
      <c r="H784" s="333">
        <v>580</v>
      </c>
      <c r="I784" s="391" t="s">
        <v>455</v>
      </c>
      <c r="J784" s="391" t="str">
        <f t="shared" si="48"/>
        <v>-</v>
      </c>
      <c r="K784" s="519">
        <f t="shared" si="49"/>
        <v>348</v>
      </c>
      <c r="L784" s="212" t="s">
        <v>1547</v>
      </c>
    </row>
    <row r="785" spans="1:12">
      <c r="A785" s="81"/>
      <c r="B785" s="346" t="s">
        <v>2243</v>
      </c>
      <c r="C785" s="21" t="s">
        <v>1153</v>
      </c>
      <c r="D785" s="21"/>
      <c r="E785" s="41">
        <v>60000</v>
      </c>
      <c r="F785" s="631">
        <v>0.01</v>
      </c>
      <c r="G785" s="24" t="s">
        <v>455</v>
      </c>
      <c r="H785" s="333">
        <v>610</v>
      </c>
      <c r="I785" s="391" t="s">
        <v>455</v>
      </c>
      <c r="J785" s="391" t="str">
        <f t="shared" si="48"/>
        <v>-</v>
      </c>
      <c r="K785" s="519">
        <f t="shared" si="49"/>
        <v>366</v>
      </c>
      <c r="L785" s="212" t="s">
        <v>1547</v>
      </c>
    </row>
    <row r="786" spans="1:12">
      <c r="A786" s="81"/>
      <c r="B786" s="346" t="s">
        <v>655</v>
      </c>
      <c r="C786" s="21" t="s">
        <v>1153</v>
      </c>
      <c r="D786" s="21" t="s">
        <v>1957</v>
      </c>
      <c r="E786" s="41">
        <v>60000</v>
      </c>
      <c r="F786" s="631">
        <v>0.1</v>
      </c>
      <c r="G786" s="24" t="s">
        <v>455</v>
      </c>
      <c r="H786" s="333">
        <v>520</v>
      </c>
      <c r="I786" s="391">
        <v>460</v>
      </c>
      <c r="J786" s="391">
        <f>IF(I786="-","-",H786-I786)</f>
        <v>60</v>
      </c>
      <c r="K786" s="519">
        <f>(H786)-(H786)/100*($E$4)</f>
        <v>312</v>
      </c>
      <c r="L786" s="212" t="s">
        <v>1547</v>
      </c>
    </row>
    <row r="787" spans="1:12">
      <c r="A787" s="81"/>
      <c r="B787" s="346" t="s">
        <v>656</v>
      </c>
      <c r="C787" s="21" t="s">
        <v>1153</v>
      </c>
      <c r="D787" s="21" t="s">
        <v>1957</v>
      </c>
      <c r="E787" s="41">
        <v>60000</v>
      </c>
      <c r="F787" s="631">
        <v>0.1</v>
      </c>
      <c r="G787" s="24" t="s">
        <v>455</v>
      </c>
      <c r="H787" s="333">
        <v>560</v>
      </c>
      <c r="I787" s="391">
        <v>510</v>
      </c>
      <c r="J787" s="391">
        <f>IF(I787="-","-",H787-I787)</f>
        <v>50</v>
      </c>
      <c r="K787" s="519">
        <f>(H787)-(H787)/100*($E$4)</f>
        <v>336</v>
      </c>
      <c r="L787" s="212" t="s">
        <v>1547</v>
      </c>
    </row>
    <row r="788" spans="1:12">
      <c r="A788" s="81"/>
      <c r="B788" s="346" t="s">
        <v>2238</v>
      </c>
      <c r="C788" s="21" t="s">
        <v>1153</v>
      </c>
      <c r="D788" s="21"/>
      <c r="E788" s="41">
        <v>150000</v>
      </c>
      <c r="F788" s="631">
        <v>0.01</v>
      </c>
      <c r="G788" s="24" t="s">
        <v>455</v>
      </c>
      <c r="H788" s="333">
        <v>610</v>
      </c>
      <c r="I788" s="391" t="s">
        <v>455</v>
      </c>
      <c r="J788" s="391" t="str">
        <f t="shared" si="48"/>
        <v>-</v>
      </c>
      <c r="K788" s="519">
        <f t="shared" si="49"/>
        <v>366</v>
      </c>
      <c r="L788" s="212" t="s">
        <v>1547</v>
      </c>
    </row>
    <row r="789" spans="1:12">
      <c r="A789" s="81"/>
      <c r="B789" s="346" t="s">
        <v>2239</v>
      </c>
      <c r="C789" s="21" t="s">
        <v>1153</v>
      </c>
      <c r="D789" s="21"/>
      <c r="E789" s="41">
        <v>150000</v>
      </c>
      <c r="F789" s="631">
        <v>0.01</v>
      </c>
      <c r="G789" s="24" t="s">
        <v>455</v>
      </c>
      <c r="H789" s="333">
        <v>780</v>
      </c>
      <c r="I789" s="391" t="s">
        <v>455</v>
      </c>
      <c r="J789" s="391" t="str">
        <f t="shared" si="48"/>
        <v>-</v>
      </c>
      <c r="K789" s="519">
        <f t="shared" si="49"/>
        <v>468</v>
      </c>
      <c r="L789" s="212" t="s">
        <v>1547</v>
      </c>
    </row>
    <row r="790" spans="1:12">
      <c r="A790" s="81"/>
      <c r="B790" s="346" t="s">
        <v>651</v>
      </c>
      <c r="C790" s="21" t="s">
        <v>1153</v>
      </c>
      <c r="D790" s="21" t="s">
        <v>1957</v>
      </c>
      <c r="E790" s="41">
        <v>150000</v>
      </c>
      <c r="F790" s="631">
        <v>0.1</v>
      </c>
      <c r="G790" s="24" t="s">
        <v>455</v>
      </c>
      <c r="H790" s="333">
        <v>560</v>
      </c>
      <c r="I790" s="391">
        <v>510</v>
      </c>
      <c r="J790" s="391">
        <f>IF(I790="-","-",H790-I790)</f>
        <v>50</v>
      </c>
      <c r="K790" s="519">
        <f>(H790)-(H790)/100*($E$4)</f>
        <v>336</v>
      </c>
      <c r="L790" s="212" t="s">
        <v>1547</v>
      </c>
    </row>
    <row r="791" spans="1:12">
      <c r="A791" s="81"/>
      <c r="B791" s="346" t="s">
        <v>652</v>
      </c>
      <c r="C791" s="21" t="s">
        <v>1153</v>
      </c>
      <c r="D791" s="21" t="s">
        <v>1957</v>
      </c>
      <c r="E791" s="41">
        <v>150000</v>
      </c>
      <c r="F791" s="631">
        <v>0.1</v>
      </c>
      <c r="G791" s="24" t="s">
        <v>455</v>
      </c>
      <c r="H791" s="333">
        <v>710</v>
      </c>
      <c r="I791" s="391">
        <v>660</v>
      </c>
      <c r="J791" s="391">
        <f>IF(I791="-","-",H791-I791)</f>
        <v>50</v>
      </c>
      <c r="K791" s="519">
        <f>(H791)-(H791)/100*($E$4)</f>
        <v>426</v>
      </c>
      <c r="L791" s="212" t="s">
        <v>1547</v>
      </c>
    </row>
    <row r="792" spans="1:12">
      <c r="A792" s="81"/>
      <c r="B792" s="346" t="s">
        <v>2240</v>
      </c>
      <c r="C792" s="21" t="s">
        <v>1153</v>
      </c>
      <c r="D792" s="21"/>
      <c r="E792" s="41">
        <v>300000</v>
      </c>
      <c r="F792" s="631">
        <v>0.01</v>
      </c>
      <c r="G792" s="24" t="s">
        <v>455</v>
      </c>
      <c r="H792" s="333">
        <v>780</v>
      </c>
      <c r="I792" s="391" t="s">
        <v>455</v>
      </c>
      <c r="J792" s="391" t="str">
        <f t="shared" si="48"/>
        <v>-</v>
      </c>
      <c r="K792" s="519">
        <f t="shared" si="49"/>
        <v>468</v>
      </c>
      <c r="L792" s="212" t="s">
        <v>1547</v>
      </c>
    </row>
    <row r="793" spans="1:12" ht="12" thickBot="1">
      <c r="A793" s="80"/>
      <c r="B793" s="353" t="s">
        <v>653</v>
      </c>
      <c r="C793" s="25" t="s">
        <v>1153</v>
      </c>
      <c r="D793" s="25" t="s">
        <v>1957</v>
      </c>
      <c r="E793" s="44">
        <v>300000</v>
      </c>
      <c r="F793" s="632">
        <v>0.1</v>
      </c>
      <c r="G793" s="28" t="s">
        <v>455</v>
      </c>
      <c r="H793" s="924">
        <v>710</v>
      </c>
      <c r="I793" s="392">
        <v>660</v>
      </c>
      <c r="J793" s="392">
        <f t="shared" si="48"/>
        <v>50</v>
      </c>
      <c r="K793" s="454">
        <f t="shared" ref="K793:K810" si="50">(H793)-(H793)/100*($E$4)</f>
        <v>426</v>
      </c>
      <c r="L793" s="214" t="s">
        <v>1547</v>
      </c>
    </row>
    <row r="794" spans="1:12">
      <c r="A794" s="81"/>
      <c r="B794" s="346" t="s">
        <v>2246</v>
      </c>
      <c r="C794" s="21" t="s">
        <v>1153</v>
      </c>
      <c r="D794" s="21" t="s">
        <v>1957</v>
      </c>
      <c r="E794" s="41">
        <v>35000</v>
      </c>
      <c r="F794" s="631">
        <v>1E-3</v>
      </c>
      <c r="G794" s="24" t="s">
        <v>455</v>
      </c>
      <c r="H794" s="923">
        <v>375</v>
      </c>
      <c r="I794" s="399">
        <v>375</v>
      </c>
      <c r="J794" s="391">
        <f t="shared" si="48"/>
        <v>0</v>
      </c>
      <c r="K794" s="432">
        <f t="shared" si="50"/>
        <v>225</v>
      </c>
      <c r="L794" s="211" t="s">
        <v>1572</v>
      </c>
    </row>
    <row r="795" spans="1:12">
      <c r="A795" s="81"/>
      <c r="B795" s="346" t="s">
        <v>657</v>
      </c>
      <c r="C795" s="21" t="s">
        <v>1153</v>
      </c>
      <c r="D795" s="21" t="s">
        <v>1957</v>
      </c>
      <c r="E795" s="41">
        <v>35000</v>
      </c>
      <c r="F795" s="631">
        <v>0.01</v>
      </c>
      <c r="G795" s="24" t="s">
        <v>455</v>
      </c>
      <c r="H795" s="333">
        <v>355</v>
      </c>
      <c r="I795" s="391">
        <v>355</v>
      </c>
      <c r="J795" s="391">
        <f t="shared" si="48"/>
        <v>0</v>
      </c>
      <c r="K795" s="432">
        <f t="shared" si="50"/>
        <v>213</v>
      </c>
      <c r="L795" s="212" t="s">
        <v>1572</v>
      </c>
    </row>
    <row r="796" spans="1:12">
      <c r="A796" s="81"/>
      <c r="B796" s="346" t="s">
        <v>658</v>
      </c>
      <c r="C796" s="21" t="s">
        <v>1153</v>
      </c>
      <c r="D796" s="21" t="s">
        <v>1957</v>
      </c>
      <c r="E796" s="41">
        <v>35000</v>
      </c>
      <c r="F796" s="631">
        <v>0.01</v>
      </c>
      <c r="G796" s="24" t="s">
        <v>455</v>
      </c>
      <c r="H796" s="333">
        <v>470</v>
      </c>
      <c r="I796" s="391">
        <v>470</v>
      </c>
      <c r="J796" s="391">
        <f t="shared" si="48"/>
        <v>0</v>
      </c>
      <c r="K796" s="432">
        <f t="shared" si="50"/>
        <v>282</v>
      </c>
      <c r="L796" s="212" t="s">
        <v>1572</v>
      </c>
    </row>
    <row r="797" spans="1:12">
      <c r="A797" s="81"/>
      <c r="B797" s="346" t="s">
        <v>1092</v>
      </c>
      <c r="C797" s="21" t="s">
        <v>1153</v>
      </c>
      <c r="D797" s="21" t="s">
        <v>1957</v>
      </c>
      <c r="E797" s="41">
        <v>60000</v>
      </c>
      <c r="F797" s="631">
        <v>0.01</v>
      </c>
      <c r="G797" s="24" t="s">
        <v>455</v>
      </c>
      <c r="H797" s="333">
        <v>355</v>
      </c>
      <c r="I797" s="391">
        <v>355</v>
      </c>
      <c r="J797" s="391">
        <f t="shared" si="48"/>
        <v>0</v>
      </c>
      <c r="K797" s="432">
        <f t="shared" si="50"/>
        <v>213</v>
      </c>
      <c r="L797" s="212" t="s">
        <v>1572</v>
      </c>
    </row>
    <row r="798" spans="1:12">
      <c r="A798" s="81"/>
      <c r="B798" s="346" t="s">
        <v>1093</v>
      </c>
      <c r="C798" s="21" t="s">
        <v>1153</v>
      </c>
      <c r="D798" s="21" t="s">
        <v>1957</v>
      </c>
      <c r="E798" s="41">
        <v>60000</v>
      </c>
      <c r="F798" s="631">
        <v>0.01</v>
      </c>
      <c r="G798" s="24" t="s">
        <v>455</v>
      </c>
      <c r="H798" s="333">
        <v>470</v>
      </c>
      <c r="I798" s="391">
        <v>470</v>
      </c>
      <c r="J798" s="391">
        <f t="shared" si="48"/>
        <v>0</v>
      </c>
      <c r="K798" s="432">
        <f t="shared" si="50"/>
        <v>282</v>
      </c>
      <c r="L798" s="212" t="s">
        <v>1572</v>
      </c>
    </row>
    <row r="799" spans="1:12">
      <c r="A799" s="81"/>
      <c r="B799" s="346" t="s">
        <v>1017</v>
      </c>
      <c r="C799" s="21" t="s">
        <v>1153</v>
      </c>
      <c r="D799" s="21" t="s">
        <v>1957</v>
      </c>
      <c r="E799" s="41">
        <v>150000</v>
      </c>
      <c r="F799" s="631">
        <v>0.1</v>
      </c>
      <c r="G799" s="24" t="s">
        <v>455</v>
      </c>
      <c r="H799" s="333">
        <v>330</v>
      </c>
      <c r="I799" s="391">
        <v>330</v>
      </c>
      <c r="J799" s="391">
        <f t="shared" si="48"/>
        <v>0</v>
      </c>
      <c r="K799" s="432">
        <f t="shared" si="50"/>
        <v>198</v>
      </c>
      <c r="L799" s="212" t="s">
        <v>1572</v>
      </c>
    </row>
    <row r="800" spans="1:12">
      <c r="A800" s="81"/>
      <c r="B800" s="346" t="s">
        <v>1018</v>
      </c>
      <c r="C800" s="21" t="s">
        <v>1153</v>
      </c>
      <c r="D800" s="21" t="s">
        <v>1957</v>
      </c>
      <c r="E800" s="41">
        <v>150000</v>
      </c>
      <c r="F800" s="631">
        <v>0.1</v>
      </c>
      <c r="G800" s="24" t="s">
        <v>455</v>
      </c>
      <c r="H800" s="333">
        <v>470</v>
      </c>
      <c r="I800" s="391">
        <v>470</v>
      </c>
      <c r="J800" s="391">
        <f t="shared" si="48"/>
        <v>0</v>
      </c>
      <c r="K800" s="432">
        <f t="shared" si="50"/>
        <v>282</v>
      </c>
      <c r="L800" s="212" t="s">
        <v>1572</v>
      </c>
    </row>
    <row r="801" spans="1:12" ht="3.95" customHeight="1">
      <c r="A801" s="81"/>
      <c r="B801" s="346"/>
      <c r="C801" s="21"/>
      <c r="D801" s="21"/>
      <c r="E801" s="22"/>
      <c r="F801" s="23"/>
      <c r="G801" s="24"/>
      <c r="H801" s="333" t="s">
        <v>1195</v>
      </c>
      <c r="I801" s="391"/>
      <c r="J801" s="391"/>
      <c r="K801" s="432"/>
      <c r="L801" s="212"/>
    </row>
    <row r="802" spans="1:12" ht="12" thickBot="1">
      <c r="A802" s="80"/>
      <c r="B802" s="341" t="s">
        <v>346</v>
      </c>
      <c r="C802" s="40" t="s">
        <v>348</v>
      </c>
      <c r="D802" s="40" t="s">
        <v>2053</v>
      </c>
      <c r="E802" s="48" t="s">
        <v>455</v>
      </c>
      <c r="F802" s="49" t="s">
        <v>455</v>
      </c>
      <c r="G802" s="50" t="s">
        <v>455</v>
      </c>
      <c r="H802" s="921">
        <v>46</v>
      </c>
      <c r="I802" s="388">
        <v>46</v>
      </c>
      <c r="J802" s="391">
        <f t="shared" si="48"/>
        <v>0</v>
      </c>
      <c r="K802" s="441">
        <f t="shared" si="50"/>
        <v>27.599999999999998</v>
      </c>
      <c r="L802" s="214" t="s">
        <v>1572</v>
      </c>
    </row>
    <row r="803" spans="1:12" ht="12" thickBot="1">
      <c r="A803" s="64"/>
      <c r="B803" s="359"/>
      <c r="C803" s="65"/>
      <c r="D803" s="65"/>
      <c r="E803" s="66"/>
      <c r="F803" s="67"/>
      <c r="G803" s="68"/>
      <c r="H803" s="930" t="s">
        <v>1195</v>
      </c>
      <c r="I803" s="405"/>
      <c r="J803" s="405"/>
      <c r="K803" s="334"/>
      <c r="L803" s="204"/>
    </row>
    <row r="804" spans="1:12" ht="13.5" thickBot="1">
      <c r="A804" s="12"/>
      <c r="B804" s="155" t="s">
        <v>841</v>
      </c>
      <c r="C804" s="155"/>
      <c r="D804" s="155"/>
      <c r="E804" s="155"/>
      <c r="F804" s="155"/>
      <c r="G804" s="155"/>
      <c r="H804" s="1019"/>
      <c r="I804" s="404"/>
      <c r="J804" s="404"/>
      <c r="K804" s="155"/>
      <c r="L804" s="219"/>
    </row>
    <row r="805" spans="1:12">
      <c r="A805" s="81"/>
      <c r="B805" s="340" t="s">
        <v>1019</v>
      </c>
      <c r="C805" s="268" t="s">
        <v>1154</v>
      </c>
      <c r="D805" s="268" t="s">
        <v>1958</v>
      </c>
      <c r="E805" s="269">
        <v>35000</v>
      </c>
      <c r="F805" s="270">
        <v>1</v>
      </c>
      <c r="G805" s="271" t="s">
        <v>711</v>
      </c>
      <c r="H805" s="961">
        <v>190</v>
      </c>
      <c r="I805" s="394">
        <v>190</v>
      </c>
      <c r="J805" s="394">
        <f t="shared" si="48"/>
        <v>0</v>
      </c>
      <c r="K805" s="430">
        <f t="shared" si="50"/>
        <v>114</v>
      </c>
      <c r="L805" s="272" t="s">
        <v>1572</v>
      </c>
    </row>
    <row r="806" spans="1:12">
      <c r="A806" s="81"/>
      <c r="B806" s="340" t="s">
        <v>1020</v>
      </c>
      <c r="C806" s="268" t="s">
        <v>1154</v>
      </c>
      <c r="D806" s="268" t="s">
        <v>1958</v>
      </c>
      <c r="E806" s="269">
        <v>35000</v>
      </c>
      <c r="F806" s="270">
        <v>1</v>
      </c>
      <c r="G806" s="271" t="s">
        <v>712</v>
      </c>
      <c r="H806" s="960">
        <v>330</v>
      </c>
      <c r="I806" s="394">
        <v>330</v>
      </c>
      <c r="J806" s="394">
        <f t="shared" si="48"/>
        <v>0</v>
      </c>
      <c r="K806" s="430">
        <f t="shared" si="50"/>
        <v>198</v>
      </c>
      <c r="L806" s="272" t="s">
        <v>1572</v>
      </c>
    </row>
    <row r="807" spans="1:12">
      <c r="A807" s="81"/>
      <c r="B807" s="340" t="s">
        <v>1015</v>
      </c>
      <c r="C807" s="268" t="s">
        <v>1154</v>
      </c>
      <c r="D807" s="268" t="s">
        <v>1958</v>
      </c>
      <c r="E807" s="269">
        <v>60000</v>
      </c>
      <c r="F807" s="270">
        <v>2</v>
      </c>
      <c r="G807" s="271" t="s">
        <v>711</v>
      </c>
      <c r="H807" s="960">
        <v>190</v>
      </c>
      <c r="I807" s="394">
        <v>190</v>
      </c>
      <c r="J807" s="394">
        <f t="shared" si="48"/>
        <v>0</v>
      </c>
      <c r="K807" s="430">
        <f t="shared" si="50"/>
        <v>114</v>
      </c>
      <c r="L807" s="272" t="s">
        <v>1572</v>
      </c>
    </row>
    <row r="808" spans="1:12">
      <c r="A808" s="81"/>
      <c r="B808" s="340" t="s">
        <v>1016</v>
      </c>
      <c r="C808" s="268" t="s">
        <v>1154</v>
      </c>
      <c r="D808" s="268" t="s">
        <v>1958</v>
      </c>
      <c r="E808" s="269">
        <v>60000</v>
      </c>
      <c r="F808" s="270">
        <v>2</v>
      </c>
      <c r="G808" s="271" t="s">
        <v>712</v>
      </c>
      <c r="H808" s="960">
        <v>330</v>
      </c>
      <c r="I808" s="394">
        <v>330</v>
      </c>
      <c r="J808" s="394">
        <f t="shared" si="48"/>
        <v>0</v>
      </c>
      <c r="K808" s="430">
        <f t="shared" si="50"/>
        <v>198</v>
      </c>
      <c r="L808" s="272" t="s">
        <v>1572</v>
      </c>
    </row>
    <row r="809" spans="1:12">
      <c r="A809" s="81"/>
      <c r="B809" s="340" t="s">
        <v>1148</v>
      </c>
      <c r="C809" s="268" t="s">
        <v>1154</v>
      </c>
      <c r="D809" s="268" t="s">
        <v>1958</v>
      </c>
      <c r="E809" s="269">
        <v>150000</v>
      </c>
      <c r="F809" s="270">
        <v>5</v>
      </c>
      <c r="G809" s="271" t="s">
        <v>711</v>
      </c>
      <c r="H809" s="960">
        <v>120</v>
      </c>
      <c r="I809" s="394">
        <v>120</v>
      </c>
      <c r="J809" s="394">
        <f t="shared" si="48"/>
        <v>0</v>
      </c>
      <c r="K809" s="430">
        <f t="shared" si="50"/>
        <v>72</v>
      </c>
      <c r="L809" s="272" t="s">
        <v>1572</v>
      </c>
    </row>
    <row r="810" spans="1:12">
      <c r="A810" s="81"/>
      <c r="B810" s="340" t="s">
        <v>1149</v>
      </c>
      <c r="C810" s="268" t="s">
        <v>1154</v>
      </c>
      <c r="D810" s="268" t="s">
        <v>1958</v>
      </c>
      <c r="E810" s="269">
        <v>150000</v>
      </c>
      <c r="F810" s="270">
        <v>5</v>
      </c>
      <c r="G810" s="271" t="s">
        <v>712</v>
      </c>
      <c r="H810" s="960">
        <v>330</v>
      </c>
      <c r="I810" s="394">
        <v>330</v>
      </c>
      <c r="J810" s="394">
        <f t="shared" si="48"/>
        <v>0</v>
      </c>
      <c r="K810" s="430">
        <f t="shared" si="50"/>
        <v>198</v>
      </c>
      <c r="L810" s="272" t="s">
        <v>1572</v>
      </c>
    </row>
    <row r="811" spans="1:12" ht="3.95" customHeight="1">
      <c r="A811" s="81"/>
      <c r="B811" s="367"/>
      <c r="C811" s="182"/>
      <c r="D811" s="182"/>
      <c r="E811" s="183"/>
      <c r="F811" s="184"/>
      <c r="G811" s="185"/>
      <c r="H811" s="333" t="s">
        <v>1195</v>
      </c>
      <c r="I811" s="409"/>
      <c r="J811" s="409"/>
      <c r="K811" s="462"/>
      <c r="L811" s="225"/>
    </row>
    <row r="812" spans="1:12" ht="12" thickBot="1">
      <c r="A812" s="80"/>
      <c r="B812" s="342" t="s">
        <v>347</v>
      </c>
      <c r="C812" s="47" t="s">
        <v>2263</v>
      </c>
      <c r="D812" s="47" t="s">
        <v>1926</v>
      </c>
      <c r="E812" s="44" t="s">
        <v>455</v>
      </c>
      <c r="F812" s="45" t="s">
        <v>455</v>
      </c>
      <c r="G812" s="46" t="s">
        <v>455</v>
      </c>
      <c r="H812" s="921">
        <v>25</v>
      </c>
      <c r="I812" s="392">
        <v>25</v>
      </c>
      <c r="J812" s="392">
        <f t="shared" si="48"/>
        <v>0</v>
      </c>
      <c r="K812" s="443">
        <f>(H812)-(H812)/100*($E$3)</f>
        <v>16.875</v>
      </c>
      <c r="L812" s="214"/>
    </row>
    <row r="813" spans="1:12" ht="11.25" customHeight="1">
      <c r="A813" s="121"/>
      <c r="B813" s="370" t="s">
        <v>174</v>
      </c>
      <c r="C813" s="36" t="s">
        <v>1154</v>
      </c>
      <c r="D813" s="36" t="s">
        <v>1958</v>
      </c>
      <c r="E813" s="187">
        <v>8100</v>
      </c>
      <c r="F813" s="118">
        <v>0.05</v>
      </c>
      <c r="G813" s="175" t="s">
        <v>854</v>
      </c>
      <c r="H813" s="922">
        <v>460</v>
      </c>
      <c r="I813" s="391">
        <v>460</v>
      </c>
      <c r="J813" s="399">
        <f t="shared" si="48"/>
        <v>0</v>
      </c>
      <c r="K813" s="444">
        <f t="shared" ref="K813:K820" si="51">(H813)-(H813)/100*($E$3)</f>
        <v>310.5</v>
      </c>
      <c r="L813" s="211"/>
    </row>
    <row r="814" spans="1:12" ht="11.25" customHeight="1">
      <c r="A814" s="121"/>
      <c r="B814" s="371" t="s">
        <v>175</v>
      </c>
      <c r="C814" s="40" t="s">
        <v>1154</v>
      </c>
      <c r="D814" s="40" t="s">
        <v>1958</v>
      </c>
      <c r="E814" s="186">
        <v>15100</v>
      </c>
      <c r="F814" s="42">
        <v>0.05</v>
      </c>
      <c r="G814" s="153" t="s">
        <v>854</v>
      </c>
      <c r="H814" s="333">
        <v>490</v>
      </c>
      <c r="I814" s="391">
        <v>490</v>
      </c>
      <c r="J814" s="399">
        <f t="shared" si="48"/>
        <v>0</v>
      </c>
      <c r="K814" s="444">
        <f t="shared" si="51"/>
        <v>330.75</v>
      </c>
      <c r="L814" s="211"/>
    </row>
    <row r="815" spans="1:12" ht="11.25" customHeight="1">
      <c r="A815" s="121"/>
      <c r="B815" s="371" t="s">
        <v>68</v>
      </c>
      <c r="C815" s="40" t="s">
        <v>1154</v>
      </c>
      <c r="D815" s="40" t="s">
        <v>1958</v>
      </c>
      <c r="E815" s="186">
        <v>16100</v>
      </c>
      <c r="F815" s="42">
        <v>0.1</v>
      </c>
      <c r="G815" s="177" t="s">
        <v>854</v>
      </c>
      <c r="H815" s="333">
        <v>460</v>
      </c>
      <c r="I815" s="391">
        <v>460</v>
      </c>
      <c r="J815" s="399">
        <f t="shared" si="48"/>
        <v>0</v>
      </c>
      <c r="K815" s="444">
        <f t="shared" si="51"/>
        <v>310.5</v>
      </c>
      <c r="L815" s="211"/>
    </row>
    <row r="816" spans="1:12" ht="11.25" customHeight="1">
      <c r="A816" s="121"/>
      <c r="B816" s="371" t="s">
        <v>176</v>
      </c>
      <c r="C816" s="40" t="s">
        <v>1154</v>
      </c>
      <c r="D816" s="40" t="s">
        <v>1958</v>
      </c>
      <c r="E816" s="186">
        <v>30100</v>
      </c>
      <c r="F816" s="42">
        <v>0.1</v>
      </c>
      <c r="G816" s="153" t="s">
        <v>854</v>
      </c>
      <c r="H816" s="333">
        <v>560</v>
      </c>
      <c r="I816" s="391">
        <v>560</v>
      </c>
      <c r="J816" s="399">
        <f t="shared" si="48"/>
        <v>0</v>
      </c>
      <c r="K816" s="444">
        <f t="shared" si="51"/>
        <v>378</v>
      </c>
      <c r="L816" s="211"/>
    </row>
    <row r="817" spans="1:13" ht="11.25" customHeight="1">
      <c r="A817" s="81"/>
      <c r="B817" s="371" t="s">
        <v>177</v>
      </c>
      <c r="C817" s="40" t="s">
        <v>1154</v>
      </c>
      <c r="D817" s="40" t="s">
        <v>1958</v>
      </c>
      <c r="E817" s="186">
        <v>30100</v>
      </c>
      <c r="F817" s="42">
        <v>0.1</v>
      </c>
      <c r="G817" s="153" t="s">
        <v>853</v>
      </c>
      <c r="H817" s="333">
        <v>590</v>
      </c>
      <c r="I817" s="391">
        <v>590</v>
      </c>
      <c r="J817" s="391">
        <f t="shared" ref="J817:J881" si="52">IF(I817="-","-",H817-I817)</f>
        <v>0</v>
      </c>
      <c r="K817" s="432">
        <f t="shared" si="51"/>
        <v>398.25</v>
      </c>
      <c r="L817" s="212"/>
    </row>
    <row r="818" spans="1:13" ht="11.25" customHeight="1">
      <c r="A818" s="81"/>
      <c r="B818" s="371" t="s">
        <v>69</v>
      </c>
      <c r="C818" s="40" t="s">
        <v>1154</v>
      </c>
      <c r="D818" s="40" t="s">
        <v>1958</v>
      </c>
      <c r="E818" s="186">
        <v>36100</v>
      </c>
      <c r="F818" s="42">
        <v>0.2</v>
      </c>
      <c r="G818" s="177" t="s">
        <v>853</v>
      </c>
      <c r="H818" s="333">
        <v>590</v>
      </c>
      <c r="I818" s="391">
        <v>590</v>
      </c>
      <c r="J818" s="388">
        <f t="shared" si="52"/>
        <v>0</v>
      </c>
      <c r="K818" s="444">
        <f t="shared" si="51"/>
        <v>398.25</v>
      </c>
      <c r="L818" s="211"/>
    </row>
    <row r="819" spans="1:13" ht="11.25" customHeight="1">
      <c r="A819" s="81"/>
      <c r="B819" s="371" t="s">
        <v>178</v>
      </c>
      <c r="C819" s="40" t="s">
        <v>1154</v>
      </c>
      <c r="D819" s="40" t="s">
        <v>1958</v>
      </c>
      <c r="E819" s="186">
        <v>60100</v>
      </c>
      <c r="F819" s="42">
        <v>0.2</v>
      </c>
      <c r="G819" s="153" t="s">
        <v>853</v>
      </c>
      <c r="H819" s="333">
        <v>660</v>
      </c>
      <c r="I819" s="391">
        <v>660</v>
      </c>
      <c r="J819" s="388">
        <f t="shared" si="52"/>
        <v>0</v>
      </c>
      <c r="K819" s="441">
        <f t="shared" si="51"/>
        <v>445.5</v>
      </c>
      <c r="L819" s="213"/>
    </row>
    <row r="820" spans="1:13" ht="11.25" customHeight="1" thickBot="1">
      <c r="A820" s="112"/>
      <c r="B820" s="372" t="s">
        <v>179</v>
      </c>
      <c r="C820" s="40" t="s">
        <v>1154</v>
      </c>
      <c r="D820" s="40" t="s">
        <v>1958</v>
      </c>
      <c r="E820" s="254">
        <v>101000</v>
      </c>
      <c r="F820" s="45">
        <v>0.5</v>
      </c>
      <c r="G820" s="255" t="s">
        <v>853</v>
      </c>
      <c r="H820" s="921">
        <v>660</v>
      </c>
      <c r="I820" s="392">
        <v>660</v>
      </c>
      <c r="J820" s="392">
        <f t="shared" si="52"/>
        <v>0</v>
      </c>
      <c r="K820" s="443">
        <f t="shared" si="51"/>
        <v>445.5</v>
      </c>
      <c r="L820" s="214"/>
    </row>
    <row r="821" spans="1:13" s="109" customFormat="1" ht="19.5" customHeight="1">
      <c r="A821" s="527"/>
      <c r="B821" s="523" t="s">
        <v>2229</v>
      </c>
      <c r="C821" s="302" t="s">
        <v>1154</v>
      </c>
      <c r="D821" s="302" t="s">
        <v>1958</v>
      </c>
      <c r="E821" s="531">
        <v>3000</v>
      </c>
      <c r="F821" s="304">
        <v>0.01</v>
      </c>
      <c r="G821" s="524" t="s">
        <v>158</v>
      </c>
      <c r="H821" s="961">
        <v>290</v>
      </c>
      <c r="I821" s="400" t="s">
        <v>455</v>
      </c>
      <c r="J821" s="400" t="str">
        <f t="shared" si="52"/>
        <v>-</v>
      </c>
      <c r="K821" s="449">
        <f t="shared" ref="K821:K881" si="53">(H821)-(H821)/100*($E$4)</f>
        <v>174</v>
      </c>
      <c r="L821" s="306" t="s">
        <v>1547</v>
      </c>
      <c r="M821" s="234"/>
    </row>
    <row r="822" spans="1:13" s="109" customFormat="1" ht="19.5" customHeight="1">
      <c r="A822" s="528"/>
      <c r="B822" s="525" t="s">
        <v>2143</v>
      </c>
      <c r="C822" s="268" t="s">
        <v>1154</v>
      </c>
      <c r="D822" s="268" t="s">
        <v>1958</v>
      </c>
      <c r="E822" s="532">
        <v>6000</v>
      </c>
      <c r="F822" s="270">
        <v>0.1</v>
      </c>
      <c r="G822" s="526" t="s">
        <v>158</v>
      </c>
      <c r="H822" s="960">
        <v>270</v>
      </c>
      <c r="I822" s="394">
        <v>290</v>
      </c>
      <c r="J822" s="394">
        <f t="shared" ref="J822" si="54">IF(I822="-","-",H822-I822)</f>
        <v>-20</v>
      </c>
      <c r="K822" s="450">
        <f t="shared" ref="K822" si="55">(H822)-(H822)/100*($E$4)</f>
        <v>162</v>
      </c>
      <c r="L822" s="272"/>
      <c r="M822" s="234"/>
    </row>
    <row r="823" spans="1:13" ht="19.5" customHeight="1">
      <c r="A823" s="529"/>
      <c r="B823" s="340" t="s">
        <v>1403</v>
      </c>
      <c r="C823" s="268" t="s">
        <v>1154</v>
      </c>
      <c r="D823" s="268" t="s">
        <v>1958</v>
      </c>
      <c r="E823" s="532">
        <v>15000</v>
      </c>
      <c r="F823" s="270">
        <v>0.2</v>
      </c>
      <c r="G823" s="271" t="s">
        <v>158</v>
      </c>
      <c r="H823" s="960">
        <v>270</v>
      </c>
      <c r="I823" s="394">
        <v>290</v>
      </c>
      <c r="J823" s="394">
        <f t="shared" si="52"/>
        <v>-20</v>
      </c>
      <c r="K823" s="450">
        <f t="shared" si="53"/>
        <v>162</v>
      </c>
      <c r="L823" s="272"/>
    </row>
    <row r="824" spans="1:13" ht="19.5" customHeight="1">
      <c r="A824" s="529"/>
      <c r="B824" s="340" t="s">
        <v>1404</v>
      </c>
      <c r="C824" s="268" t="s">
        <v>1154</v>
      </c>
      <c r="D824" s="268" t="s">
        <v>1958</v>
      </c>
      <c r="E824" s="532">
        <v>30000</v>
      </c>
      <c r="F824" s="270">
        <v>0.5</v>
      </c>
      <c r="G824" s="271" t="s">
        <v>158</v>
      </c>
      <c r="H824" s="960">
        <v>270</v>
      </c>
      <c r="I824" s="394">
        <v>290</v>
      </c>
      <c r="J824" s="394">
        <f t="shared" ref="J824:J825" si="56">IF(I824="-","-",H824-I824)</f>
        <v>-20</v>
      </c>
      <c r="K824" s="450">
        <f t="shared" ref="K824:K825" si="57">(H824)-(H824)/100*($E$4)</f>
        <v>162</v>
      </c>
      <c r="L824" s="272"/>
    </row>
    <row r="825" spans="1:13" ht="19.5" customHeight="1">
      <c r="A825" s="529"/>
      <c r="B825" s="340" t="s">
        <v>2230</v>
      </c>
      <c r="C825" s="268" t="s">
        <v>1154</v>
      </c>
      <c r="D825" s="268" t="s">
        <v>1958</v>
      </c>
      <c r="E825" s="532">
        <v>50000</v>
      </c>
      <c r="F825" s="270">
        <v>1</v>
      </c>
      <c r="G825" s="271" t="s">
        <v>158</v>
      </c>
      <c r="H825" s="960">
        <v>290</v>
      </c>
      <c r="I825" s="394" t="s">
        <v>455</v>
      </c>
      <c r="J825" s="394" t="str">
        <f t="shared" si="56"/>
        <v>-</v>
      </c>
      <c r="K825" s="450">
        <f t="shared" si="57"/>
        <v>174</v>
      </c>
      <c r="L825" s="272" t="s">
        <v>1547</v>
      </c>
    </row>
    <row r="826" spans="1:13" ht="3.75" customHeight="1">
      <c r="A826" s="520"/>
      <c r="B826" s="341"/>
      <c r="C826" s="47"/>
      <c r="D826" s="47"/>
      <c r="E826" s="600"/>
      <c r="F826" s="49"/>
      <c r="G826" s="50"/>
      <c r="H826" s="333" t="s">
        <v>1195</v>
      </c>
      <c r="I826" s="388"/>
      <c r="J826" s="388"/>
      <c r="K826" s="519"/>
      <c r="L826" s="213"/>
    </row>
    <row r="827" spans="1:13">
      <c r="A827" s="81"/>
      <c r="B827" s="367" t="s">
        <v>2115</v>
      </c>
      <c r="C827" s="182" t="s">
        <v>304</v>
      </c>
      <c r="D827" s="182"/>
      <c r="E827" s="183" t="s">
        <v>455</v>
      </c>
      <c r="F827" s="184" t="s">
        <v>455</v>
      </c>
      <c r="G827" s="185" t="s">
        <v>455</v>
      </c>
      <c r="H827" s="333">
        <v>25</v>
      </c>
      <c r="I827" s="409">
        <v>25</v>
      </c>
      <c r="J827" s="409">
        <v>10</v>
      </c>
      <c r="K827" s="522">
        <f>(H827)-(H827)/100*($E$3)</f>
        <v>16.875</v>
      </c>
      <c r="L827" s="225"/>
    </row>
    <row r="828" spans="1:13" ht="19.5" customHeight="1">
      <c r="A828" s="529"/>
      <c r="B828" s="341" t="s">
        <v>2157</v>
      </c>
      <c r="C828" s="40" t="s">
        <v>2273</v>
      </c>
      <c r="D828" s="40"/>
      <c r="E828" s="547" t="s">
        <v>455</v>
      </c>
      <c r="F828" s="42" t="s">
        <v>455</v>
      </c>
      <c r="G828" s="11" t="s">
        <v>455</v>
      </c>
      <c r="H828" s="333">
        <v>250</v>
      </c>
      <c r="I828" s="391" t="s">
        <v>455</v>
      </c>
      <c r="J828" s="391" t="s">
        <v>455</v>
      </c>
      <c r="K828" s="519">
        <f t="shared" ref="K828:K838" si="58">(H828)-(H828)/100*($E$3)</f>
        <v>168.75</v>
      </c>
      <c r="L828" s="212" t="s">
        <v>1547</v>
      </c>
    </row>
    <row r="829" spans="1:13" ht="19.5" customHeight="1" thickBot="1">
      <c r="A829" s="530"/>
      <c r="B829" s="342" t="s">
        <v>2232</v>
      </c>
      <c r="C829" s="43" t="s">
        <v>2274</v>
      </c>
      <c r="D829" s="43" t="s">
        <v>1958</v>
      </c>
      <c r="E829" s="548" t="s">
        <v>455</v>
      </c>
      <c r="F829" s="45" t="s">
        <v>455</v>
      </c>
      <c r="G829" s="46" t="s">
        <v>455</v>
      </c>
      <c r="H829" s="921">
        <v>35</v>
      </c>
      <c r="I829" s="392" t="s">
        <v>455</v>
      </c>
      <c r="J829" s="392" t="str">
        <f t="shared" si="52"/>
        <v>-</v>
      </c>
      <c r="K829" s="454">
        <f t="shared" si="58"/>
        <v>23.625</v>
      </c>
      <c r="L829" s="214" t="s">
        <v>1547</v>
      </c>
    </row>
    <row r="830" spans="1:13">
      <c r="A830" s="81"/>
      <c r="B830" s="351" t="s">
        <v>1405</v>
      </c>
      <c r="C830" s="120" t="s">
        <v>1154</v>
      </c>
      <c r="D830" s="120" t="s">
        <v>1958</v>
      </c>
      <c r="E830" s="119">
        <v>2010</v>
      </c>
      <c r="F830" s="118">
        <v>0.01</v>
      </c>
      <c r="G830" s="123" t="s">
        <v>691</v>
      </c>
      <c r="H830" s="922">
        <v>350</v>
      </c>
      <c r="I830" s="399">
        <v>350</v>
      </c>
      <c r="J830" s="399">
        <f t="shared" si="52"/>
        <v>0</v>
      </c>
      <c r="K830" s="444">
        <f t="shared" si="58"/>
        <v>236.25</v>
      </c>
      <c r="L830" s="216"/>
    </row>
    <row r="831" spans="1:13">
      <c r="A831" s="111"/>
      <c r="B831" s="344" t="s">
        <v>1406</v>
      </c>
      <c r="C831" s="40" t="s">
        <v>1154</v>
      </c>
      <c r="D831" s="40" t="s">
        <v>1958</v>
      </c>
      <c r="E831" s="41">
        <v>3610</v>
      </c>
      <c r="F831" s="42">
        <v>0.01</v>
      </c>
      <c r="G831" s="11" t="s">
        <v>691</v>
      </c>
      <c r="H831" s="333">
        <v>370</v>
      </c>
      <c r="I831" s="391">
        <v>370</v>
      </c>
      <c r="J831" s="391">
        <f t="shared" si="52"/>
        <v>0</v>
      </c>
      <c r="K831" s="432">
        <f t="shared" si="58"/>
        <v>249.75</v>
      </c>
      <c r="L831" s="212"/>
    </row>
    <row r="832" spans="1:13">
      <c r="A832" s="81"/>
      <c r="B832" s="351" t="s">
        <v>957</v>
      </c>
      <c r="C832" s="120" t="s">
        <v>1154</v>
      </c>
      <c r="D832" s="120" t="s">
        <v>1958</v>
      </c>
      <c r="E832" s="119">
        <v>6100</v>
      </c>
      <c r="F832" s="118">
        <v>0.02</v>
      </c>
      <c r="G832" s="123" t="s">
        <v>557</v>
      </c>
      <c r="H832" s="333">
        <v>440</v>
      </c>
      <c r="I832" s="399">
        <v>430</v>
      </c>
      <c r="J832" s="399">
        <f t="shared" si="52"/>
        <v>10</v>
      </c>
      <c r="K832" s="444">
        <f t="shared" si="58"/>
        <v>297</v>
      </c>
      <c r="L832" s="211"/>
    </row>
    <row r="833" spans="1:12">
      <c r="A833" s="81"/>
      <c r="B833" s="344" t="s">
        <v>915</v>
      </c>
      <c r="C833" s="40" t="s">
        <v>1154</v>
      </c>
      <c r="D833" s="40" t="s">
        <v>1958</v>
      </c>
      <c r="E833" s="41">
        <v>8100</v>
      </c>
      <c r="F833" s="42">
        <v>0.05</v>
      </c>
      <c r="G833" s="11" t="s">
        <v>557</v>
      </c>
      <c r="H833" s="333">
        <v>400</v>
      </c>
      <c r="I833" s="391">
        <v>400</v>
      </c>
      <c r="J833" s="391">
        <f t="shared" si="52"/>
        <v>0</v>
      </c>
      <c r="K833" s="432">
        <f t="shared" si="58"/>
        <v>270</v>
      </c>
      <c r="L833" s="212"/>
    </row>
    <row r="834" spans="1:12">
      <c r="A834" s="81"/>
      <c r="B834" s="344" t="s">
        <v>1044</v>
      </c>
      <c r="C834" s="40" t="s">
        <v>1154</v>
      </c>
      <c r="D834" s="40" t="s">
        <v>1958</v>
      </c>
      <c r="E834" s="41">
        <v>16100</v>
      </c>
      <c r="F834" s="42">
        <v>0.05</v>
      </c>
      <c r="G834" s="11" t="s">
        <v>557</v>
      </c>
      <c r="H834" s="333">
        <v>440</v>
      </c>
      <c r="I834" s="391">
        <v>430</v>
      </c>
      <c r="J834" s="391">
        <f t="shared" si="52"/>
        <v>10</v>
      </c>
      <c r="K834" s="432">
        <f t="shared" si="58"/>
        <v>297</v>
      </c>
      <c r="L834" s="212"/>
    </row>
    <row r="835" spans="1:12">
      <c r="A835" s="81"/>
      <c r="B835" s="344" t="s">
        <v>1045</v>
      </c>
      <c r="C835" s="40" t="s">
        <v>1154</v>
      </c>
      <c r="D835" s="40" t="s">
        <v>1958</v>
      </c>
      <c r="E835" s="41">
        <v>16100</v>
      </c>
      <c r="F835" s="42">
        <v>0.1</v>
      </c>
      <c r="G835" s="11" t="s">
        <v>557</v>
      </c>
      <c r="H835" s="333">
        <v>400</v>
      </c>
      <c r="I835" s="391">
        <v>400</v>
      </c>
      <c r="J835" s="391">
        <f t="shared" si="52"/>
        <v>0</v>
      </c>
      <c r="K835" s="432">
        <f t="shared" si="58"/>
        <v>270</v>
      </c>
      <c r="L835" s="212"/>
    </row>
    <row r="836" spans="1:12">
      <c r="A836" s="81"/>
      <c r="B836" s="344" t="s">
        <v>1046</v>
      </c>
      <c r="C836" s="40" t="s">
        <v>1154</v>
      </c>
      <c r="D836" s="40" t="s">
        <v>1958</v>
      </c>
      <c r="E836" s="41">
        <v>36100</v>
      </c>
      <c r="F836" s="42">
        <v>0.1</v>
      </c>
      <c r="G836" s="11" t="s">
        <v>557</v>
      </c>
      <c r="H836" s="333">
        <v>450</v>
      </c>
      <c r="I836" s="391">
        <v>450</v>
      </c>
      <c r="J836" s="391">
        <f t="shared" si="52"/>
        <v>0</v>
      </c>
      <c r="K836" s="432">
        <f t="shared" si="58"/>
        <v>303.75</v>
      </c>
      <c r="L836" s="212"/>
    </row>
    <row r="837" spans="1:12">
      <c r="A837" s="81"/>
      <c r="B837" s="344" t="s">
        <v>913</v>
      </c>
      <c r="C837" s="40" t="s">
        <v>1154</v>
      </c>
      <c r="D837" s="40" t="s">
        <v>1958</v>
      </c>
      <c r="E837" s="41">
        <v>65100</v>
      </c>
      <c r="F837" s="42">
        <v>0.2</v>
      </c>
      <c r="G837" s="11" t="s">
        <v>557</v>
      </c>
      <c r="H837" s="333">
        <v>450</v>
      </c>
      <c r="I837" s="391">
        <v>450</v>
      </c>
      <c r="J837" s="391">
        <f t="shared" si="52"/>
        <v>0</v>
      </c>
      <c r="K837" s="432">
        <f t="shared" si="58"/>
        <v>303.75</v>
      </c>
      <c r="L837" s="212"/>
    </row>
    <row r="838" spans="1:12" ht="12" thickBot="1">
      <c r="A838" s="80"/>
      <c r="B838" s="342" t="s">
        <v>914</v>
      </c>
      <c r="C838" s="43" t="s">
        <v>1154</v>
      </c>
      <c r="D838" s="43" t="s">
        <v>1958</v>
      </c>
      <c r="E838" s="44">
        <v>65100</v>
      </c>
      <c r="F838" s="45">
        <v>0.5</v>
      </c>
      <c r="G838" s="46" t="s">
        <v>557</v>
      </c>
      <c r="H838" s="921">
        <v>420</v>
      </c>
      <c r="I838" s="392">
        <v>420</v>
      </c>
      <c r="J838" s="392">
        <f t="shared" si="52"/>
        <v>0</v>
      </c>
      <c r="K838" s="443">
        <f t="shared" si="58"/>
        <v>283.5</v>
      </c>
      <c r="L838" s="214"/>
    </row>
    <row r="839" spans="1:12" ht="12.95" customHeight="1">
      <c r="A839" s="81"/>
      <c r="B839" s="340" t="s">
        <v>767</v>
      </c>
      <c r="C839" s="268" t="s">
        <v>1154</v>
      </c>
      <c r="D839" s="268" t="s">
        <v>1958</v>
      </c>
      <c r="E839" s="269">
        <v>100</v>
      </c>
      <c r="F839" s="270">
        <v>1E-3</v>
      </c>
      <c r="G839" s="271">
        <v>105</v>
      </c>
      <c r="H839" s="961">
        <v>99</v>
      </c>
      <c r="I839" s="394">
        <v>165</v>
      </c>
      <c r="J839" s="394">
        <f t="shared" si="52"/>
        <v>-66</v>
      </c>
      <c r="K839" s="431">
        <f t="shared" si="53"/>
        <v>59.4</v>
      </c>
      <c r="L839" s="272" t="s">
        <v>1572</v>
      </c>
    </row>
    <row r="840" spans="1:12" ht="12.95" customHeight="1">
      <c r="A840" s="81"/>
      <c r="B840" s="340" t="s">
        <v>769</v>
      </c>
      <c r="C840" s="268" t="s">
        <v>1154</v>
      </c>
      <c r="D840" s="268" t="s">
        <v>1958</v>
      </c>
      <c r="E840" s="269">
        <v>300</v>
      </c>
      <c r="F840" s="270">
        <v>0.01</v>
      </c>
      <c r="G840" s="271">
        <v>105</v>
      </c>
      <c r="H840" s="960">
        <v>130</v>
      </c>
      <c r="I840" s="394">
        <v>140</v>
      </c>
      <c r="J840" s="394">
        <f t="shared" si="52"/>
        <v>-10</v>
      </c>
      <c r="K840" s="431">
        <f t="shared" si="53"/>
        <v>78</v>
      </c>
      <c r="L840" s="272" t="s">
        <v>1572</v>
      </c>
    </row>
    <row r="841" spans="1:12" ht="12.95" customHeight="1">
      <c r="A841" s="81"/>
      <c r="B841" s="340" t="s">
        <v>766</v>
      </c>
      <c r="C841" s="268" t="s">
        <v>1154</v>
      </c>
      <c r="D841" s="268" t="s">
        <v>1958</v>
      </c>
      <c r="E841" s="269">
        <v>1000</v>
      </c>
      <c r="F841" s="270">
        <v>0.01</v>
      </c>
      <c r="G841" s="271">
        <v>105</v>
      </c>
      <c r="H841" s="960">
        <v>150</v>
      </c>
      <c r="I841" s="394">
        <v>165</v>
      </c>
      <c r="J841" s="394">
        <f t="shared" si="52"/>
        <v>-15</v>
      </c>
      <c r="K841" s="431">
        <f t="shared" si="53"/>
        <v>90</v>
      </c>
      <c r="L841" s="272" t="s">
        <v>1572</v>
      </c>
    </row>
    <row r="842" spans="1:12" ht="12.95" customHeight="1">
      <c r="A842" s="81"/>
      <c r="B842" s="340" t="s">
        <v>768</v>
      </c>
      <c r="C842" s="268" t="s">
        <v>1154</v>
      </c>
      <c r="D842" s="268" t="s">
        <v>1958</v>
      </c>
      <c r="E842" s="269">
        <v>3000</v>
      </c>
      <c r="F842" s="270">
        <v>0.1</v>
      </c>
      <c r="G842" s="271">
        <v>105</v>
      </c>
      <c r="H842" s="960">
        <v>60</v>
      </c>
      <c r="I842" s="394">
        <v>140</v>
      </c>
      <c r="J842" s="394">
        <f t="shared" si="52"/>
        <v>-80</v>
      </c>
      <c r="K842" s="431">
        <f t="shared" si="53"/>
        <v>36</v>
      </c>
      <c r="L842" s="272" t="s">
        <v>1572</v>
      </c>
    </row>
    <row r="843" spans="1:12" ht="12.95" customHeight="1" thickBot="1">
      <c r="A843" s="80"/>
      <c r="B843" s="350" t="s">
        <v>644</v>
      </c>
      <c r="C843" s="296" t="s">
        <v>1154</v>
      </c>
      <c r="D843" s="296" t="s">
        <v>1958</v>
      </c>
      <c r="E843" s="297">
        <v>6000</v>
      </c>
      <c r="F843" s="298">
        <v>0.1</v>
      </c>
      <c r="G843" s="299">
        <v>105</v>
      </c>
      <c r="H843" s="962">
        <v>165</v>
      </c>
      <c r="I843" s="398">
        <v>165</v>
      </c>
      <c r="J843" s="398">
        <f t="shared" si="52"/>
        <v>0</v>
      </c>
      <c r="K843" s="446">
        <f t="shared" si="53"/>
        <v>99</v>
      </c>
      <c r="L843" s="272" t="s">
        <v>1572</v>
      </c>
    </row>
    <row r="844" spans="1:12">
      <c r="A844" s="81"/>
      <c r="B844" s="340" t="s">
        <v>1411</v>
      </c>
      <c r="C844" s="268" t="s">
        <v>1154</v>
      </c>
      <c r="D844" s="268" t="s">
        <v>1958</v>
      </c>
      <c r="E844" s="269">
        <v>6000</v>
      </c>
      <c r="F844" s="270">
        <v>0.01</v>
      </c>
      <c r="G844" s="271" t="s">
        <v>713</v>
      </c>
      <c r="H844" s="961">
        <v>205</v>
      </c>
      <c r="I844" s="394">
        <v>200</v>
      </c>
      <c r="J844" s="394">
        <f t="shared" si="52"/>
        <v>5</v>
      </c>
      <c r="K844" s="431">
        <f t="shared" si="53"/>
        <v>123</v>
      </c>
      <c r="L844" s="272"/>
    </row>
    <row r="845" spans="1:12">
      <c r="A845" s="81"/>
      <c r="B845" s="340" t="s">
        <v>1407</v>
      </c>
      <c r="C845" s="268" t="s">
        <v>1154</v>
      </c>
      <c r="D845" s="268" t="s">
        <v>1958</v>
      </c>
      <c r="E845" s="269">
        <v>15000</v>
      </c>
      <c r="F845" s="270">
        <v>0.2</v>
      </c>
      <c r="G845" s="271" t="s">
        <v>713</v>
      </c>
      <c r="H845" s="960">
        <v>205</v>
      </c>
      <c r="I845" s="394">
        <v>200</v>
      </c>
      <c r="J845" s="394">
        <f t="shared" si="52"/>
        <v>5</v>
      </c>
      <c r="K845" s="431">
        <f t="shared" si="53"/>
        <v>123</v>
      </c>
      <c r="L845" s="272"/>
    </row>
    <row r="846" spans="1:12">
      <c r="A846" s="81"/>
      <c r="B846" s="340" t="s">
        <v>1409</v>
      </c>
      <c r="C846" s="268" t="s">
        <v>1154</v>
      </c>
      <c r="D846" s="268" t="s">
        <v>1958</v>
      </c>
      <c r="E846" s="269">
        <v>30000</v>
      </c>
      <c r="F846" s="270">
        <v>2</v>
      </c>
      <c r="G846" s="271" t="s">
        <v>713</v>
      </c>
      <c r="H846" s="960">
        <v>205</v>
      </c>
      <c r="I846" s="394">
        <v>200</v>
      </c>
      <c r="J846" s="394">
        <f t="shared" si="52"/>
        <v>5</v>
      </c>
      <c r="K846" s="431">
        <f t="shared" si="53"/>
        <v>123</v>
      </c>
      <c r="L846" s="272"/>
    </row>
    <row r="847" spans="1:12" ht="3.95" customHeight="1">
      <c r="A847" s="81"/>
      <c r="B847" s="362"/>
      <c r="C847" s="195"/>
      <c r="D847" s="195"/>
      <c r="E847" s="196"/>
      <c r="F847" s="197"/>
      <c r="G847" s="198"/>
      <c r="H847" s="333" t="s">
        <v>1195</v>
      </c>
      <c r="I847" s="406"/>
      <c r="J847" s="406"/>
      <c r="K847" s="448"/>
      <c r="L847" s="224"/>
    </row>
    <row r="848" spans="1:12">
      <c r="A848" s="81"/>
      <c r="B848" s="340" t="s">
        <v>519</v>
      </c>
      <c r="C848" s="268" t="s">
        <v>739</v>
      </c>
      <c r="D848" s="268" t="s">
        <v>1959</v>
      </c>
      <c r="E848" s="269">
        <v>3000</v>
      </c>
      <c r="F848" s="270">
        <v>1</v>
      </c>
      <c r="G848" s="271" t="s">
        <v>713</v>
      </c>
      <c r="H848" s="960">
        <v>240</v>
      </c>
      <c r="I848" s="394">
        <v>240</v>
      </c>
      <c r="J848" s="394">
        <f t="shared" si="52"/>
        <v>0</v>
      </c>
      <c r="K848" s="431">
        <f t="shared" si="53"/>
        <v>144</v>
      </c>
      <c r="L848" s="272"/>
    </row>
    <row r="849" spans="1:12">
      <c r="A849" s="81"/>
      <c r="B849" s="340" t="s">
        <v>645</v>
      </c>
      <c r="C849" s="268" t="s">
        <v>739</v>
      </c>
      <c r="D849" s="268" t="s">
        <v>1959</v>
      </c>
      <c r="E849" s="269">
        <v>15000</v>
      </c>
      <c r="F849" s="270">
        <v>5</v>
      </c>
      <c r="G849" s="271" t="s">
        <v>713</v>
      </c>
      <c r="H849" s="960">
        <v>190</v>
      </c>
      <c r="I849" s="394">
        <v>240</v>
      </c>
      <c r="J849" s="394">
        <f t="shared" si="52"/>
        <v>-50</v>
      </c>
      <c r="K849" s="431">
        <f t="shared" si="53"/>
        <v>114</v>
      </c>
      <c r="L849" s="272"/>
    </row>
    <row r="850" spans="1:12">
      <c r="A850" s="81"/>
      <c r="B850" s="340" t="s">
        <v>518</v>
      </c>
      <c r="C850" s="268" t="s">
        <v>739</v>
      </c>
      <c r="D850" s="268" t="s">
        <v>1959</v>
      </c>
      <c r="E850" s="269">
        <v>30000</v>
      </c>
      <c r="F850" s="270">
        <v>10</v>
      </c>
      <c r="G850" s="271" t="s">
        <v>713</v>
      </c>
      <c r="H850" s="960">
        <v>190</v>
      </c>
      <c r="I850" s="394">
        <v>190</v>
      </c>
      <c r="J850" s="394">
        <f t="shared" si="52"/>
        <v>0</v>
      </c>
      <c r="K850" s="431">
        <f t="shared" si="53"/>
        <v>114</v>
      </c>
      <c r="L850" s="272"/>
    </row>
    <row r="851" spans="1:12" ht="3.95" customHeight="1">
      <c r="A851" s="81"/>
      <c r="B851" s="362"/>
      <c r="C851" s="195"/>
      <c r="D851" s="195"/>
      <c r="E851" s="196"/>
      <c r="F851" s="197"/>
      <c r="G851" s="198"/>
      <c r="H851" s="333" t="s">
        <v>1195</v>
      </c>
      <c r="I851" s="406"/>
      <c r="J851" s="406"/>
      <c r="K851" s="448"/>
      <c r="L851" s="224"/>
    </row>
    <row r="852" spans="1:12">
      <c r="A852" s="81"/>
      <c r="B852" s="340" t="s">
        <v>1412</v>
      </c>
      <c r="C852" s="268" t="s">
        <v>739</v>
      </c>
      <c r="D852" s="268" t="s">
        <v>1959</v>
      </c>
      <c r="E852" s="269" t="s">
        <v>1562</v>
      </c>
      <c r="F852" s="270" t="s">
        <v>1563</v>
      </c>
      <c r="G852" s="271" t="s">
        <v>713</v>
      </c>
      <c r="H852" s="960">
        <v>205</v>
      </c>
      <c r="I852" s="394">
        <v>200</v>
      </c>
      <c r="J852" s="394">
        <f t="shared" si="52"/>
        <v>5</v>
      </c>
      <c r="K852" s="431">
        <f t="shared" si="53"/>
        <v>123</v>
      </c>
      <c r="L852" s="272"/>
    </row>
    <row r="853" spans="1:12">
      <c r="A853" s="81"/>
      <c r="B853" s="340" t="s">
        <v>1408</v>
      </c>
      <c r="C853" s="268" t="s">
        <v>739</v>
      </c>
      <c r="D853" s="268" t="s">
        <v>1959</v>
      </c>
      <c r="E853" s="269" t="s">
        <v>1564</v>
      </c>
      <c r="F853" s="270" t="s">
        <v>1565</v>
      </c>
      <c r="G853" s="271" t="s">
        <v>713</v>
      </c>
      <c r="H853" s="960">
        <v>205</v>
      </c>
      <c r="I853" s="394">
        <v>200</v>
      </c>
      <c r="J853" s="394">
        <f t="shared" si="52"/>
        <v>5</v>
      </c>
      <c r="K853" s="431">
        <f t="shared" si="53"/>
        <v>123</v>
      </c>
      <c r="L853" s="272"/>
    </row>
    <row r="854" spans="1:12">
      <c r="A854" s="81"/>
      <c r="B854" s="340" t="s">
        <v>1410</v>
      </c>
      <c r="C854" s="268" t="s">
        <v>739</v>
      </c>
      <c r="D854" s="268" t="s">
        <v>1959</v>
      </c>
      <c r="E854" s="269" t="s">
        <v>1566</v>
      </c>
      <c r="F854" s="270" t="s">
        <v>1567</v>
      </c>
      <c r="G854" s="271" t="s">
        <v>713</v>
      </c>
      <c r="H854" s="960">
        <v>205</v>
      </c>
      <c r="I854" s="394">
        <v>200</v>
      </c>
      <c r="J854" s="394">
        <f t="shared" si="52"/>
        <v>5</v>
      </c>
      <c r="K854" s="431">
        <f t="shared" si="53"/>
        <v>123</v>
      </c>
      <c r="L854" s="272"/>
    </row>
    <row r="855" spans="1:12" ht="3.95" customHeight="1">
      <c r="A855" s="81"/>
      <c r="B855" s="362"/>
      <c r="C855" s="195"/>
      <c r="D855" s="195"/>
      <c r="E855" s="196"/>
      <c r="F855" s="197"/>
      <c r="G855" s="198"/>
      <c r="H855" s="333" t="s">
        <v>1195</v>
      </c>
      <c r="I855" s="406"/>
      <c r="J855" s="406"/>
      <c r="K855" s="448"/>
      <c r="L855" s="224"/>
    </row>
    <row r="856" spans="1:12">
      <c r="A856" s="81"/>
      <c r="B856" s="341" t="s">
        <v>496</v>
      </c>
      <c r="C856" s="47" t="s">
        <v>501</v>
      </c>
      <c r="D856" s="47" t="s">
        <v>2054</v>
      </c>
      <c r="E856" s="48" t="s">
        <v>455</v>
      </c>
      <c r="F856" s="49" t="s">
        <v>455</v>
      </c>
      <c r="G856" s="50" t="s">
        <v>455</v>
      </c>
      <c r="H856" s="333">
        <v>25</v>
      </c>
      <c r="I856" s="388">
        <v>25</v>
      </c>
      <c r="J856" s="388">
        <f t="shared" si="52"/>
        <v>0</v>
      </c>
      <c r="K856" s="441">
        <f>(H856)-(H856)/100*($E$3)</f>
        <v>16.875</v>
      </c>
      <c r="L856" s="213"/>
    </row>
    <row r="857" spans="1:12" ht="12" thickBot="1">
      <c r="A857" s="80"/>
      <c r="B857" s="342" t="s">
        <v>497</v>
      </c>
      <c r="C857" s="43" t="s">
        <v>502</v>
      </c>
      <c r="D857" s="43" t="s">
        <v>2055</v>
      </c>
      <c r="E857" s="44" t="s">
        <v>455</v>
      </c>
      <c r="F857" s="45" t="s">
        <v>455</v>
      </c>
      <c r="G857" s="46" t="s">
        <v>455</v>
      </c>
      <c r="H857" s="921">
        <v>35</v>
      </c>
      <c r="I857" s="392">
        <v>35</v>
      </c>
      <c r="J857" s="392">
        <f t="shared" si="52"/>
        <v>0</v>
      </c>
      <c r="K857" s="443">
        <f t="shared" ref="K857:K862" si="59">(H857)-(H857)/100*($E$3)</f>
        <v>23.625</v>
      </c>
      <c r="L857" s="214"/>
    </row>
    <row r="858" spans="1:12" ht="11.25" customHeight="1">
      <c r="A858" s="81"/>
      <c r="B858" s="344" t="s">
        <v>1094</v>
      </c>
      <c r="C858" s="40" t="s">
        <v>1154</v>
      </c>
      <c r="D858" s="40" t="s">
        <v>1958</v>
      </c>
      <c r="E858" s="41">
        <v>15000</v>
      </c>
      <c r="F858" s="42">
        <v>2</v>
      </c>
      <c r="G858" s="11" t="s">
        <v>714</v>
      </c>
      <c r="H858" s="922">
        <v>190</v>
      </c>
      <c r="I858" s="391">
        <v>290</v>
      </c>
      <c r="J858" s="391">
        <f t="shared" si="52"/>
        <v>-100</v>
      </c>
      <c r="K858" s="432">
        <f t="shared" si="59"/>
        <v>128.25</v>
      </c>
      <c r="L858" s="212" t="s">
        <v>1572</v>
      </c>
    </row>
    <row r="859" spans="1:12" ht="11.25" customHeight="1">
      <c r="A859" s="81"/>
      <c r="B859" s="344" t="s">
        <v>520</v>
      </c>
      <c r="C859" s="40" t="s">
        <v>1154</v>
      </c>
      <c r="D859" s="40" t="s">
        <v>1958</v>
      </c>
      <c r="E859" s="41">
        <v>30000</v>
      </c>
      <c r="F859" s="42">
        <v>5</v>
      </c>
      <c r="G859" s="11" t="s">
        <v>714</v>
      </c>
      <c r="H859" s="333">
        <v>170</v>
      </c>
      <c r="I859" s="391">
        <v>290</v>
      </c>
      <c r="J859" s="391">
        <f t="shared" si="52"/>
        <v>-120</v>
      </c>
      <c r="K859" s="432">
        <f t="shared" si="59"/>
        <v>114.75</v>
      </c>
      <c r="L859" s="212" t="s">
        <v>1572</v>
      </c>
    </row>
    <row r="860" spans="1:12" ht="3.95" customHeight="1">
      <c r="A860" s="81"/>
      <c r="B860" s="341"/>
      <c r="C860" s="47"/>
      <c r="D860" s="47"/>
      <c r="E860" s="48"/>
      <c r="F860" s="49"/>
      <c r="G860" s="50"/>
      <c r="H860" s="333" t="s">
        <v>1195</v>
      </c>
      <c r="I860" s="388"/>
      <c r="J860" s="388"/>
      <c r="K860" s="441"/>
      <c r="L860" s="213"/>
    </row>
    <row r="861" spans="1:12" ht="11.25" customHeight="1">
      <c r="A861" s="81"/>
      <c r="B861" s="341" t="s">
        <v>499</v>
      </c>
      <c r="C861" s="47" t="s">
        <v>503</v>
      </c>
      <c r="D861" s="47" t="s">
        <v>1876</v>
      </c>
      <c r="E861" s="48" t="s">
        <v>455</v>
      </c>
      <c r="F861" s="49" t="s">
        <v>455</v>
      </c>
      <c r="G861" s="50" t="s">
        <v>455</v>
      </c>
      <c r="H861" s="333">
        <v>40</v>
      </c>
      <c r="I861" s="388">
        <v>40</v>
      </c>
      <c r="J861" s="388">
        <f t="shared" si="52"/>
        <v>0</v>
      </c>
      <c r="K861" s="441">
        <f t="shared" si="59"/>
        <v>27</v>
      </c>
      <c r="L861" s="213" t="s">
        <v>1572</v>
      </c>
    </row>
    <row r="862" spans="1:12" ht="11.25" customHeight="1" thickBot="1">
      <c r="A862" s="80"/>
      <c r="B862" s="342" t="s">
        <v>500</v>
      </c>
      <c r="C862" s="43" t="s">
        <v>504</v>
      </c>
      <c r="D862" s="43" t="s">
        <v>1842</v>
      </c>
      <c r="E862" s="44" t="s">
        <v>455</v>
      </c>
      <c r="F862" s="45" t="s">
        <v>455</v>
      </c>
      <c r="G862" s="46" t="s">
        <v>455</v>
      </c>
      <c r="H862" s="921">
        <v>46</v>
      </c>
      <c r="I862" s="392">
        <v>46</v>
      </c>
      <c r="J862" s="392">
        <f t="shared" si="52"/>
        <v>0</v>
      </c>
      <c r="K862" s="443">
        <f t="shared" si="59"/>
        <v>31.049999999999997</v>
      </c>
      <c r="L862" s="214" t="s">
        <v>1572</v>
      </c>
    </row>
    <row r="863" spans="1:12" ht="11.25" customHeight="1">
      <c r="A863" s="81"/>
      <c r="B863" s="340" t="s">
        <v>525</v>
      </c>
      <c r="C863" s="268" t="s">
        <v>1154</v>
      </c>
      <c r="D863" s="268" t="s">
        <v>1958</v>
      </c>
      <c r="E863" s="269">
        <v>3000</v>
      </c>
      <c r="F863" s="270">
        <v>0.2</v>
      </c>
      <c r="G863" s="271" t="s">
        <v>715</v>
      </c>
      <c r="H863" s="961">
        <v>210</v>
      </c>
      <c r="I863" s="394">
        <v>200</v>
      </c>
      <c r="J863" s="394">
        <f t="shared" si="52"/>
        <v>10</v>
      </c>
      <c r="K863" s="431">
        <f t="shared" si="53"/>
        <v>126</v>
      </c>
      <c r="L863" s="272"/>
    </row>
    <row r="864" spans="1:12" ht="11.25" customHeight="1">
      <c r="A864" s="81"/>
      <c r="B864" s="340" t="s">
        <v>527</v>
      </c>
      <c r="C864" s="268" t="s">
        <v>1154</v>
      </c>
      <c r="D864" s="268" t="s">
        <v>1958</v>
      </c>
      <c r="E864" s="269">
        <v>6000</v>
      </c>
      <c r="F864" s="270">
        <v>0.5</v>
      </c>
      <c r="G864" s="271" t="s">
        <v>715</v>
      </c>
      <c r="H864" s="960">
        <v>210</v>
      </c>
      <c r="I864" s="394">
        <v>200</v>
      </c>
      <c r="J864" s="394">
        <f t="shared" si="52"/>
        <v>10</v>
      </c>
      <c r="K864" s="431">
        <f t="shared" si="53"/>
        <v>126</v>
      </c>
      <c r="L864" s="272"/>
    </row>
    <row r="865" spans="1:12" ht="11.25" customHeight="1">
      <c r="A865" s="81"/>
      <c r="B865" s="340" t="s">
        <v>521</v>
      </c>
      <c r="C865" s="268" t="s">
        <v>1154</v>
      </c>
      <c r="D865" s="268" t="s">
        <v>1958</v>
      </c>
      <c r="E865" s="269">
        <v>15000</v>
      </c>
      <c r="F865" s="270">
        <v>1</v>
      </c>
      <c r="G865" s="271" t="s">
        <v>715</v>
      </c>
      <c r="H865" s="960">
        <v>210</v>
      </c>
      <c r="I865" s="394">
        <v>200</v>
      </c>
      <c r="J865" s="394">
        <f t="shared" si="52"/>
        <v>10</v>
      </c>
      <c r="K865" s="431">
        <f t="shared" si="53"/>
        <v>126</v>
      </c>
      <c r="L865" s="272"/>
    </row>
    <row r="866" spans="1:12" ht="11.25" customHeight="1">
      <c r="A866" s="81"/>
      <c r="B866" s="340" t="s">
        <v>524</v>
      </c>
      <c r="C866" s="268" t="s">
        <v>1154</v>
      </c>
      <c r="D866" s="268" t="s">
        <v>1958</v>
      </c>
      <c r="E866" s="269">
        <v>30000</v>
      </c>
      <c r="F866" s="270">
        <v>2</v>
      </c>
      <c r="G866" s="271" t="s">
        <v>715</v>
      </c>
      <c r="H866" s="960">
        <v>210</v>
      </c>
      <c r="I866" s="394">
        <v>200</v>
      </c>
      <c r="J866" s="394">
        <f t="shared" si="52"/>
        <v>10</v>
      </c>
      <c r="K866" s="431">
        <f t="shared" si="53"/>
        <v>126</v>
      </c>
      <c r="L866" s="272"/>
    </row>
    <row r="867" spans="1:12" ht="3.95" customHeight="1">
      <c r="A867" s="81"/>
      <c r="B867" s="362"/>
      <c r="C867" s="195"/>
      <c r="D867" s="195"/>
      <c r="E867" s="196"/>
      <c r="F867" s="197"/>
      <c r="G867" s="198"/>
      <c r="H867" s="333" t="s">
        <v>1195</v>
      </c>
      <c r="I867" s="406"/>
      <c r="J867" s="406"/>
      <c r="K867" s="448"/>
      <c r="L867" s="224"/>
    </row>
    <row r="868" spans="1:12" ht="11.25" customHeight="1">
      <c r="A868" s="81"/>
      <c r="B868" s="340" t="s">
        <v>526</v>
      </c>
      <c r="C868" s="268" t="s">
        <v>739</v>
      </c>
      <c r="D868" s="268" t="s">
        <v>1959</v>
      </c>
      <c r="E868" s="269">
        <v>3000</v>
      </c>
      <c r="F868" s="270">
        <v>1</v>
      </c>
      <c r="G868" s="271" t="s">
        <v>715</v>
      </c>
      <c r="H868" s="960">
        <v>230</v>
      </c>
      <c r="I868" s="394">
        <v>215</v>
      </c>
      <c r="J868" s="394">
        <f t="shared" si="52"/>
        <v>15</v>
      </c>
      <c r="K868" s="431">
        <f t="shared" si="53"/>
        <v>138</v>
      </c>
      <c r="L868" s="272"/>
    </row>
    <row r="869" spans="1:12" ht="11.25" customHeight="1">
      <c r="A869" s="81"/>
      <c r="B869" s="347" t="s">
        <v>528</v>
      </c>
      <c r="C869" s="287" t="s">
        <v>739</v>
      </c>
      <c r="D869" s="287" t="s">
        <v>1959</v>
      </c>
      <c r="E869" s="288">
        <v>6000</v>
      </c>
      <c r="F869" s="289">
        <v>2</v>
      </c>
      <c r="G869" s="290" t="s">
        <v>715</v>
      </c>
      <c r="H869" s="960">
        <v>230</v>
      </c>
      <c r="I869" s="395">
        <v>215</v>
      </c>
      <c r="J869" s="395">
        <f t="shared" si="52"/>
        <v>15</v>
      </c>
      <c r="K869" s="447">
        <f t="shared" si="53"/>
        <v>138</v>
      </c>
      <c r="L869" s="286"/>
    </row>
    <row r="870" spans="1:12" ht="11.25" customHeight="1">
      <c r="A870" s="121"/>
      <c r="B870" s="340" t="s">
        <v>522</v>
      </c>
      <c r="C870" s="268" t="s">
        <v>739</v>
      </c>
      <c r="D870" s="268" t="s">
        <v>1959</v>
      </c>
      <c r="E870" s="269">
        <v>15000</v>
      </c>
      <c r="F870" s="270">
        <v>5</v>
      </c>
      <c r="G870" s="271" t="s">
        <v>715</v>
      </c>
      <c r="H870" s="960">
        <v>230</v>
      </c>
      <c r="I870" s="394">
        <v>215</v>
      </c>
      <c r="J870" s="394">
        <f t="shared" si="52"/>
        <v>15</v>
      </c>
      <c r="K870" s="431">
        <f t="shared" si="53"/>
        <v>138</v>
      </c>
      <c r="L870" s="272"/>
    </row>
    <row r="871" spans="1:12" ht="11.25" customHeight="1">
      <c r="A871" s="81"/>
      <c r="B871" s="340" t="s">
        <v>523</v>
      </c>
      <c r="C871" s="268" t="s">
        <v>739</v>
      </c>
      <c r="D871" s="268" t="s">
        <v>1959</v>
      </c>
      <c r="E871" s="269">
        <v>30000</v>
      </c>
      <c r="F871" s="270">
        <v>10</v>
      </c>
      <c r="G871" s="271" t="s">
        <v>715</v>
      </c>
      <c r="H871" s="960">
        <v>230</v>
      </c>
      <c r="I871" s="394">
        <v>215</v>
      </c>
      <c r="J871" s="394">
        <f t="shared" si="52"/>
        <v>15</v>
      </c>
      <c r="K871" s="431">
        <f t="shared" si="53"/>
        <v>138</v>
      </c>
      <c r="L871" s="272"/>
    </row>
    <row r="872" spans="1:12" ht="3.95" customHeight="1">
      <c r="A872" s="81"/>
      <c r="B872" s="367"/>
      <c r="C872" s="182"/>
      <c r="D872" s="182"/>
      <c r="E872" s="183"/>
      <c r="F872" s="184"/>
      <c r="G872" s="185"/>
      <c r="H872" s="333" t="s">
        <v>1195</v>
      </c>
      <c r="I872" s="409"/>
      <c r="J872" s="409"/>
      <c r="K872" s="456"/>
      <c r="L872" s="225"/>
    </row>
    <row r="873" spans="1:12" ht="11.25" customHeight="1" thickBot="1">
      <c r="A873" s="112"/>
      <c r="B873" s="342" t="s">
        <v>498</v>
      </c>
      <c r="C873" s="43" t="s">
        <v>505</v>
      </c>
      <c r="D873" s="43" t="s">
        <v>2056</v>
      </c>
      <c r="E873" s="44" t="s">
        <v>455</v>
      </c>
      <c r="F873" s="45" t="s">
        <v>455</v>
      </c>
      <c r="G873" s="46" t="s">
        <v>455</v>
      </c>
      <c r="H873" s="921">
        <v>25</v>
      </c>
      <c r="I873" s="392">
        <v>25</v>
      </c>
      <c r="J873" s="392">
        <f t="shared" si="52"/>
        <v>0</v>
      </c>
      <c r="K873" s="443">
        <f>(H873)-(H873)/100*($E$3)</f>
        <v>16.875</v>
      </c>
      <c r="L873" s="214"/>
    </row>
    <row r="874" spans="1:12" ht="12" thickBot="1">
      <c r="A874" s="64"/>
      <c r="B874" s="359"/>
      <c r="C874" s="65"/>
      <c r="D874" s="65"/>
      <c r="E874" s="66"/>
      <c r="F874" s="67"/>
      <c r="G874" s="933"/>
      <c r="H874" s="934" t="s">
        <v>1195</v>
      </c>
      <c r="I874" s="932"/>
      <c r="J874" s="405"/>
      <c r="K874" s="334"/>
      <c r="L874" s="204"/>
    </row>
    <row r="875" spans="1:12" ht="13.5" thickBot="1">
      <c r="A875" s="12"/>
      <c r="B875" s="155" t="s">
        <v>839</v>
      </c>
      <c r="C875" s="155"/>
      <c r="D875" s="155"/>
      <c r="E875" s="155"/>
      <c r="F875" s="155"/>
      <c r="G875" s="155"/>
      <c r="H875" s="1019"/>
      <c r="I875" s="404"/>
      <c r="J875" s="404"/>
      <c r="K875" s="155"/>
      <c r="L875" s="219"/>
    </row>
    <row r="876" spans="1:12">
      <c r="A876" s="81"/>
      <c r="B876" s="339" t="s">
        <v>807</v>
      </c>
      <c r="C876" s="280" t="s">
        <v>890</v>
      </c>
      <c r="D876" s="280" t="s">
        <v>1960</v>
      </c>
      <c r="E876" s="281">
        <v>3000</v>
      </c>
      <c r="F876" s="282">
        <v>1</v>
      </c>
      <c r="G876" s="283" t="s">
        <v>715</v>
      </c>
      <c r="H876" s="961">
        <v>220</v>
      </c>
      <c r="I876" s="393">
        <v>210</v>
      </c>
      <c r="J876" s="393">
        <f t="shared" si="52"/>
        <v>10</v>
      </c>
      <c r="K876" s="430">
        <f t="shared" si="53"/>
        <v>132</v>
      </c>
      <c r="L876" s="301"/>
    </row>
    <row r="877" spans="1:12">
      <c r="A877" s="81"/>
      <c r="B877" s="340" t="s">
        <v>809</v>
      </c>
      <c r="C877" s="268" t="s">
        <v>890</v>
      </c>
      <c r="D877" s="268" t="s">
        <v>1960</v>
      </c>
      <c r="E877" s="269">
        <v>6000</v>
      </c>
      <c r="F877" s="270">
        <v>2</v>
      </c>
      <c r="G877" s="271" t="s">
        <v>715</v>
      </c>
      <c r="H877" s="960">
        <v>220</v>
      </c>
      <c r="I877" s="394">
        <v>210</v>
      </c>
      <c r="J877" s="394">
        <f t="shared" si="52"/>
        <v>10</v>
      </c>
      <c r="K877" s="431">
        <f t="shared" si="53"/>
        <v>132</v>
      </c>
      <c r="L877" s="272"/>
    </row>
    <row r="878" spans="1:12">
      <c r="A878" s="81"/>
      <c r="B878" s="340" t="s">
        <v>803</v>
      </c>
      <c r="C878" s="268" t="s">
        <v>890</v>
      </c>
      <c r="D878" s="268" t="s">
        <v>1960</v>
      </c>
      <c r="E878" s="269">
        <v>15000</v>
      </c>
      <c r="F878" s="270">
        <v>5</v>
      </c>
      <c r="G878" s="271" t="s">
        <v>715</v>
      </c>
      <c r="H878" s="960">
        <v>220</v>
      </c>
      <c r="I878" s="394">
        <v>210</v>
      </c>
      <c r="J878" s="394">
        <f t="shared" si="52"/>
        <v>10</v>
      </c>
      <c r="K878" s="431">
        <f t="shared" si="53"/>
        <v>132</v>
      </c>
      <c r="L878" s="272"/>
    </row>
    <row r="879" spans="1:12">
      <c r="A879" s="81"/>
      <c r="B879" s="340" t="s">
        <v>805</v>
      </c>
      <c r="C879" s="268" t="s">
        <v>890</v>
      </c>
      <c r="D879" s="268" t="s">
        <v>1960</v>
      </c>
      <c r="E879" s="269">
        <v>30000</v>
      </c>
      <c r="F879" s="270">
        <v>10</v>
      </c>
      <c r="G879" s="271" t="s">
        <v>715</v>
      </c>
      <c r="H879" s="960">
        <v>220</v>
      </c>
      <c r="I879" s="394">
        <v>210</v>
      </c>
      <c r="J879" s="394">
        <f t="shared" si="52"/>
        <v>10</v>
      </c>
      <c r="K879" s="431">
        <f t="shared" si="53"/>
        <v>132</v>
      </c>
      <c r="L879" s="272"/>
    </row>
    <row r="880" spans="1:12" ht="3.95" customHeight="1">
      <c r="A880" s="81"/>
      <c r="B880" s="344"/>
      <c r="C880" s="40"/>
      <c r="D880" s="40"/>
      <c r="E880" s="41"/>
      <c r="F880" s="42"/>
      <c r="G880" s="11"/>
      <c r="H880" s="333" t="s">
        <v>1195</v>
      </c>
      <c r="I880" s="391"/>
      <c r="J880" s="391"/>
      <c r="K880" s="432"/>
      <c r="L880" s="212"/>
    </row>
    <row r="881" spans="1:12">
      <c r="A881" s="81"/>
      <c r="B881" s="340" t="s">
        <v>806</v>
      </c>
      <c r="C881" s="268" t="s">
        <v>890</v>
      </c>
      <c r="D881" s="268" t="s">
        <v>1960</v>
      </c>
      <c r="E881" s="269">
        <v>3000</v>
      </c>
      <c r="F881" s="270">
        <v>1</v>
      </c>
      <c r="G881" s="271" t="s">
        <v>715</v>
      </c>
      <c r="H881" s="960">
        <v>250</v>
      </c>
      <c r="I881" s="394">
        <v>240</v>
      </c>
      <c r="J881" s="394">
        <f t="shared" si="52"/>
        <v>10</v>
      </c>
      <c r="K881" s="431">
        <f t="shared" si="53"/>
        <v>150</v>
      </c>
      <c r="L881" s="272"/>
    </row>
    <row r="882" spans="1:12">
      <c r="A882" s="81"/>
      <c r="B882" s="340" t="s">
        <v>808</v>
      </c>
      <c r="C882" s="268" t="s">
        <v>890</v>
      </c>
      <c r="D882" s="268" t="s">
        <v>1960</v>
      </c>
      <c r="E882" s="269">
        <v>6000</v>
      </c>
      <c r="F882" s="270">
        <v>2</v>
      </c>
      <c r="G882" s="271" t="s">
        <v>715</v>
      </c>
      <c r="H882" s="960">
        <v>250</v>
      </c>
      <c r="I882" s="394">
        <v>240</v>
      </c>
      <c r="J882" s="394">
        <f t="shared" ref="J882:J939" si="60">IF(I882="-","-",H882-I882)</f>
        <v>10</v>
      </c>
      <c r="K882" s="431">
        <f t="shared" ref="K882:K934" si="61">(H882)-(H882)/100*($E$4)</f>
        <v>150</v>
      </c>
      <c r="L882" s="272"/>
    </row>
    <row r="883" spans="1:12">
      <c r="A883" s="81"/>
      <c r="B883" s="340" t="s">
        <v>802</v>
      </c>
      <c r="C883" s="268" t="s">
        <v>890</v>
      </c>
      <c r="D883" s="268" t="s">
        <v>1960</v>
      </c>
      <c r="E883" s="269">
        <v>15000</v>
      </c>
      <c r="F883" s="270">
        <v>5</v>
      </c>
      <c r="G883" s="271" t="s">
        <v>715</v>
      </c>
      <c r="H883" s="960">
        <v>250</v>
      </c>
      <c r="I883" s="394">
        <v>240</v>
      </c>
      <c r="J883" s="394">
        <f t="shared" si="60"/>
        <v>10</v>
      </c>
      <c r="K883" s="431">
        <f t="shared" si="61"/>
        <v>150</v>
      </c>
      <c r="L883" s="272"/>
    </row>
    <row r="884" spans="1:12" ht="12" thickBot="1">
      <c r="A884" s="80"/>
      <c r="B884" s="350" t="s">
        <v>804</v>
      </c>
      <c r="C884" s="296" t="s">
        <v>890</v>
      </c>
      <c r="D884" s="296" t="s">
        <v>1960</v>
      </c>
      <c r="E884" s="297">
        <v>30000</v>
      </c>
      <c r="F884" s="298">
        <v>10</v>
      </c>
      <c r="G884" s="299" t="s">
        <v>715</v>
      </c>
      <c r="H884" s="967">
        <v>250</v>
      </c>
      <c r="I884" s="398">
        <v>240</v>
      </c>
      <c r="J884" s="398">
        <f t="shared" si="60"/>
        <v>10</v>
      </c>
      <c r="K884" s="446">
        <f t="shared" si="61"/>
        <v>150</v>
      </c>
      <c r="L884" s="300"/>
    </row>
    <row r="885" spans="1:12" ht="19.5" customHeight="1">
      <c r="A885" s="113"/>
      <c r="B885" s="355" t="s">
        <v>1531</v>
      </c>
      <c r="C885" s="302" t="s">
        <v>890</v>
      </c>
      <c r="D885" s="302" t="s">
        <v>1960</v>
      </c>
      <c r="E885" s="303">
        <v>3000</v>
      </c>
      <c r="F885" s="304">
        <v>1</v>
      </c>
      <c r="G885" s="305" t="s">
        <v>1551</v>
      </c>
      <c r="H885" s="963">
        <v>250</v>
      </c>
      <c r="I885" s="400">
        <v>250</v>
      </c>
      <c r="J885" s="400">
        <f t="shared" si="60"/>
        <v>0</v>
      </c>
      <c r="K885" s="445">
        <f t="shared" si="61"/>
        <v>150</v>
      </c>
      <c r="L885" s="306"/>
    </row>
    <row r="886" spans="1:12" ht="19.5" customHeight="1">
      <c r="A886" s="81"/>
      <c r="B886" s="340" t="s">
        <v>1532</v>
      </c>
      <c r="C886" s="268" t="s">
        <v>890</v>
      </c>
      <c r="D886" s="268" t="s">
        <v>1960</v>
      </c>
      <c r="E886" s="269">
        <v>6000</v>
      </c>
      <c r="F886" s="270">
        <v>2</v>
      </c>
      <c r="G886" s="271" t="s">
        <v>1551</v>
      </c>
      <c r="H886" s="960">
        <v>250</v>
      </c>
      <c r="I886" s="394">
        <v>250</v>
      </c>
      <c r="J886" s="394">
        <f t="shared" si="60"/>
        <v>0</v>
      </c>
      <c r="K886" s="431">
        <f t="shared" si="61"/>
        <v>150</v>
      </c>
      <c r="L886" s="272"/>
    </row>
    <row r="887" spans="1:12" ht="19.5" customHeight="1" thickBot="1">
      <c r="A887" s="112"/>
      <c r="B887" s="350" t="s">
        <v>1530</v>
      </c>
      <c r="C887" s="296" t="s">
        <v>890</v>
      </c>
      <c r="D887" s="296" t="s">
        <v>1960</v>
      </c>
      <c r="E887" s="297">
        <v>15000</v>
      </c>
      <c r="F887" s="298">
        <v>5</v>
      </c>
      <c r="G887" s="299" t="s">
        <v>1551</v>
      </c>
      <c r="H887" s="962">
        <v>250</v>
      </c>
      <c r="I887" s="398">
        <v>250</v>
      </c>
      <c r="J887" s="398">
        <f t="shared" si="60"/>
        <v>0</v>
      </c>
      <c r="K887" s="446">
        <f t="shared" si="61"/>
        <v>150</v>
      </c>
      <c r="L887" s="300"/>
    </row>
    <row r="888" spans="1:12">
      <c r="A888" s="81"/>
      <c r="B888" s="339" t="s">
        <v>800</v>
      </c>
      <c r="C888" s="280" t="s">
        <v>890</v>
      </c>
      <c r="D888" s="280" t="s">
        <v>1960</v>
      </c>
      <c r="E888" s="281">
        <v>30000</v>
      </c>
      <c r="F888" s="282">
        <v>10</v>
      </c>
      <c r="G888" s="283" t="s">
        <v>713</v>
      </c>
      <c r="H888" s="961">
        <v>150</v>
      </c>
      <c r="I888" s="393">
        <v>170</v>
      </c>
      <c r="J888" s="393">
        <f t="shared" si="60"/>
        <v>-20</v>
      </c>
      <c r="K888" s="430">
        <f t="shared" si="61"/>
        <v>90</v>
      </c>
      <c r="L888" s="301" t="s">
        <v>1572</v>
      </c>
    </row>
    <row r="889" spans="1:12" ht="3.95" customHeight="1">
      <c r="A889" s="81"/>
      <c r="B889" s="344"/>
      <c r="C889" s="40"/>
      <c r="D889" s="40"/>
      <c r="E889" s="41"/>
      <c r="F889" s="42"/>
      <c r="G889" s="11"/>
      <c r="H889" s="333" t="s">
        <v>1195</v>
      </c>
      <c r="I889" s="391"/>
      <c r="J889" s="391"/>
      <c r="K889" s="432"/>
      <c r="L889" s="212"/>
    </row>
    <row r="890" spans="1:12">
      <c r="A890" s="81"/>
      <c r="B890" s="339" t="s">
        <v>1538</v>
      </c>
      <c r="C890" s="280" t="s">
        <v>890</v>
      </c>
      <c r="D890" s="280" t="s">
        <v>1960</v>
      </c>
      <c r="E890" s="281" t="s">
        <v>1562</v>
      </c>
      <c r="F890" s="282" t="s">
        <v>1563</v>
      </c>
      <c r="G890" s="283" t="s">
        <v>461</v>
      </c>
      <c r="H890" s="960">
        <v>205</v>
      </c>
      <c r="I890" s="393">
        <v>205</v>
      </c>
      <c r="J890" s="393">
        <f t="shared" si="60"/>
        <v>0</v>
      </c>
      <c r="K890" s="430">
        <f t="shared" si="61"/>
        <v>123</v>
      </c>
      <c r="L890" s="301"/>
    </row>
    <row r="891" spans="1:12">
      <c r="A891" s="81"/>
      <c r="B891" s="339" t="s">
        <v>1534</v>
      </c>
      <c r="C891" s="280" t="s">
        <v>890</v>
      </c>
      <c r="D891" s="280" t="s">
        <v>1960</v>
      </c>
      <c r="E891" s="281" t="s">
        <v>1564</v>
      </c>
      <c r="F891" s="282" t="s">
        <v>1565</v>
      </c>
      <c r="G891" s="283" t="s">
        <v>461</v>
      </c>
      <c r="H891" s="960">
        <v>205</v>
      </c>
      <c r="I891" s="393">
        <v>205</v>
      </c>
      <c r="J891" s="393">
        <f t="shared" si="60"/>
        <v>0</v>
      </c>
      <c r="K891" s="430">
        <f t="shared" si="61"/>
        <v>123</v>
      </c>
      <c r="L891" s="301"/>
    </row>
    <row r="892" spans="1:12">
      <c r="A892" s="81"/>
      <c r="B892" s="340" t="s">
        <v>1536</v>
      </c>
      <c r="C892" s="268" t="s">
        <v>890</v>
      </c>
      <c r="D892" s="268" t="s">
        <v>1960</v>
      </c>
      <c r="E892" s="269" t="s">
        <v>1566</v>
      </c>
      <c r="F892" s="270" t="s">
        <v>1567</v>
      </c>
      <c r="G892" s="283" t="s">
        <v>461</v>
      </c>
      <c r="H892" s="960">
        <v>205</v>
      </c>
      <c r="I892" s="394">
        <v>205</v>
      </c>
      <c r="J892" s="394">
        <f t="shared" si="60"/>
        <v>0</v>
      </c>
      <c r="K892" s="431">
        <f t="shared" si="61"/>
        <v>123</v>
      </c>
      <c r="L892" s="272"/>
    </row>
    <row r="893" spans="1:12" ht="3.95" customHeight="1">
      <c r="A893" s="81"/>
      <c r="B893" s="344"/>
      <c r="C893" s="40"/>
      <c r="D893" s="40"/>
      <c r="E893" s="41"/>
      <c r="F893" s="42"/>
      <c r="G893" s="11"/>
      <c r="H893" s="333" t="s">
        <v>1195</v>
      </c>
      <c r="I893" s="391"/>
      <c r="J893" s="391"/>
      <c r="K893" s="432"/>
      <c r="L893" s="212"/>
    </row>
    <row r="894" spans="1:12">
      <c r="A894" s="81"/>
      <c r="B894" s="340" t="s">
        <v>801</v>
      </c>
      <c r="C894" s="268" t="s">
        <v>890</v>
      </c>
      <c r="D894" s="268" t="s">
        <v>1960</v>
      </c>
      <c r="E894" s="269">
        <v>6000</v>
      </c>
      <c r="F894" s="270">
        <v>2</v>
      </c>
      <c r="G894" s="271" t="s">
        <v>713</v>
      </c>
      <c r="H894" s="960">
        <v>170</v>
      </c>
      <c r="I894" s="394">
        <v>190</v>
      </c>
      <c r="J894" s="394">
        <f t="shared" si="60"/>
        <v>-20</v>
      </c>
      <c r="K894" s="431">
        <f t="shared" si="61"/>
        <v>102</v>
      </c>
      <c r="L894" s="301" t="s">
        <v>1572</v>
      </c>
    </row>
    <row r="895" spans="1:12" ht="11.25" customHeight="1">
      <c r="A895" s="113"/>
      <c r="B895" s="339" t="s">
        <v>788</v>
      </c>
      <c r="C895" s="280" t="s">
        <v>890</v>
      </c>
      <c r="D895" s="280" t="s">
        <v>1960</v>
      </c>
      <c r="E895" s="281">
        <v>15000</v>
      </c>
      <c r="F895" s="282">
        <v>5</v>
      </c>
      <c r="G895" s="283" t="s">
        <v>713</v>
      </c>
      <c r="H895" s="960">
        <v>170</v>
      </c>
      <c r="I895" s="394">
        <v>190</v>
      </c>
      <c r="J895" s="393">
        <f t="shared" si="60"/>
        <v>-20</v>
      </c>
      <c r="K895" s="430">
        <f t="shared" si="61"/>
        <v>102</v>
      </c>
      <c r="L895" s="301" t="s">
        <v>1572</v>
      </c>
    </row>
    <row r="896" spans="1:12">
      <c r="A896" s="111"/>
      <c r="B896" s="340" t="s">
        <v>799</v>
      </c>
      <c r="C896" s="268" t="s">
        <v>890</v>
      </c>
      <c r="D896" s="268" t="s">
        <v>1960</v>
      </c>
      <c r="E896" s="269">
        <v>30000</v>
      </c>
      <c r="F896" s="270">
        <v>10</v>
      </c>
      <c r="G896" s="271" t="s">
        <v>713</v>
      </c>
      <c r="H896" s="960">
        <v>170</v>
      </c>
      <c r="I896" s="394">
        <v>190</v>
      </c>
      <c r="J896" s="394">
        <f t="shared" si="60"/>
        <v>-20</v>
      </c>
      <c r="K896" s="431">
        <f t="shared" si="61"/>
        <v>102</v>
      </c>
      <c r="L896" s="301" t="s">
        <v>1572</v>
      </c>
    </row>
    <row r="897" spans="1:12" ht="3.95" customHeight="1">
      <c r="A897" s="81"/>
      <c r="B897" s="351"/>
      <c r="C897" s="120"/>
      <c r="D897" s="120"/>
      <c r="E897" s="119"/>
      <c r="F897" s="118"/>
      <c r="G897" s="123"/>
      <c r="H897" s="333" t="s">
        <v>1195</v>
      </c>
      <c r="I897" s="399"/>
      <c r="J897" s="399"/>
      <c r="K897" s="444"/>
      <c r="L897" s="211"/>
    </row>
    <row r="898" spans="1:12">
      <c r="A898" s="81"/>
      <c r="B898" s="339" t="s">
        <v>1537</v>
      </c>
      <c r="C898" s="280" t="s">
        <v>890</v>
      </c>
      <c r="D898" s="280" t="s">
        <v>1960</v>
      </c>
      <c r="E898" s="281" t="s">
        <v>1568</v>
      </c>
      <c r="F898" s="282">
        <v>2</v>
      </c>
      <c r="G898" s="283" t="s">
        <v>461</v>
      </c>
      <c r="H898" s="960">
        <v>230</v>
      </c>
      <c r="I898" s="393">
        <v>230</v>
      </c>
      <c r="J898" s="393">
        <f t="shared" si="60"/>
        <v>0</v>
      </c>
      <c r="K898" s="430">
        <f t="shared" si="61"/>
        <v>138</v>
      </c>
      <c r="L898" s="301"/>
    </row>
    <row r="899" spans="1:12">
      <c r="A899" s="81"/>
      <c r="B899" s="339" t="s">
        <v>1533</v>
      </c>
      <c r="C899" s="280" t="s">
        <v>890</v>
      </c>
      <c r="D899" s="280" t="s">
        <v>1960</v>
      </c>
      <c r="E899" s="281">
        <v>15000</v>
      </c>
      <c r="F899" s="282">
        <v>5</v>
      </c>
      <c r="G899" s="283" t="s">
        <v>461</v>
      </c>
      <c r="H899" s="960">
        <v>230</v>
      </c>
      <c r="I899" s="393">
        <v>230</v>
      </c>
      <c r="J899" s="393">
        <f t="shared" si="60"/>
        <v>0</v>
      </c>
      <c r="K899" s="430">
        <f t="shared" si="61"/>
        <v>138</v>
      </c>
      <c r="L899" s="301"/>
    </row>
    <row r="900" spans="1:12" ht="12" thickBot="1">
      <c r="A900" s="81"/>
      <c r="B900" s="347" t="s">
        <v>1535</v>
      </c>
      <c r="C900" s="287" t="s">
        <v>890</v>
      </c>
      <c r="D900" s="287" t="s">
        <v>1960</v>
      </c>
      <c r="E900" s="288">
        <v>30000</v>
      </c>
      <c r="F900" s="289">
        <v>10</v>
      </c>
      <c r="G900" s="290" t="s">
        <v>461</v>
      </c>
      <c r="H900" s="962">
        <v>230</v>
      </c>
      <c r="I900" s="395">
        <v>230</v>
      </c>
      <c r="J900" s="395">
        <f t="shared" si="60"/>
        <v>0</v>
      </c>
      <c r="K900" s="447">
        <f t="shared" si="61"/>
        <v>138</v>
      </c>
      <c r="L900" s="286"/>
    </row>
    <row r="901" spans="1:12" ht="30.95" customHeight="1">
      <c r="A901" s="565"/>
      <c r="B901" s="563" t="s">
        <v>2106</v>
      </c>
      <c r="C901" s="36" t="s">
        <v>890</v>
      </c>
      <c r="D901" s="36" t="s">
        <v>1960</v>
      </c>
      <c r="E901" s="37">
        <v>6000</v>
      </c>
      <c r="F901" s="38">
        <v>2</v>
      </c>
      <c r="G901" s="39" t="s">
        <v>48</v>
      </c>
      <c r="H901" s="922">
        <v>460</v>
      </c>
      <c r="I901" s="402">
        <v>580</v>
      </c>
      <c r="J901" s="402">
        <f t="shared" si="60"/>
        <v>-120</v>
      </c>
      <c r="K901" s="459">
        <f>(H901)-(H901)/100*($E$3)</f>
        <v>310.5</v>
      </c>
      <c r="L901" s="216"/>
    </row>
    <row r="902" spans="1:12" ht="30.95" customHeight="1">
      <c r="A902" s="566"/>
      <c r="B902" s="564" t="s">
        <v>49</v>
      </c>
      <c r="C902" s="40" t="s">
        <v>890</v>
      </c>
      <c r="D902" s="40" t="s">
        <v>1960</v>
      </c>
      <c r="E902" s="41">
        <v>15000</v>
      </c>
      <c r="F902" s="42">
        <v>5</v>
      </c>
      <c r="G902" s="11" t="s">
        <v>48</v>
      </c>
      <c r="H902" s="333">
        <v>460</v>
      </c>
      <c r="I902" s="391">
        <v>580</v>
      </c>
      <c r="J902" s="391">
        <f t="shared" si="60"/>
        <v>-120</v>
      </c>
      <c r="K902" s="519">
        <f t="shared" ref="K902:K906" si="62">(H902)-(H902)/100*($E$3)</f>
        <v>310.5</v>
      </c>
      <c r="L902" s="212"/>
    </row>
    <row r="903" spans="1:12" ht="30.95" customHeight="1">
      <c r="A903" s="566"/>
      <c r="B903" s="564" t="s">
        <v>50</v>
      </c>
      <c r="C903" s="40" t="s">
        <v>890</v>
      </c>
      <c r="D903" s="40" t="s">
        <v>1960</v>
      </c>
      <c r="E903" s="41">
        <v>30000</v>
      </c>
      <c r="F903" s="42">
        <v>10</v>
      </c>
      <c r="G903" s="11" t="s">
        <v>48</v>
      </c>
      <c r="H903" s="333">
        <v>460</v>
      </c>
      <c r="I903" s="391">
        <v>580</v>
      </c>
      <c r="J903" s="391">
        <f t="shared" si="60"/>
        <v>-120</v>
      </c>
      <c r="K903" s="519">
        <f t="shared" si="62"/>
        <v>310.5</v>
      </c>
      <c r="L903" s="212"/>
    </row>
    <row r="904" spans="1:12" ht="3" customHeight="1">
      <c r="A904" s="566"/>
      <c r="B904" s="564"/>
      <c r="C904" s="40"/>
      <c r="D904" s="40"/>
      <c r="E904" s="41"/>
      <c r="F904" s="42"/>
      <c r="G904" s="11"/>
      <c r="H904" s="333" t="s">
        <v>1195</v>
      </c>
      <c r="I904" s="391"/>
      <c r="J904" s="391"/>
      <c r="K904" s="519" t="e">
        <f t="shared" si="62"/>
        <v>#VALUE!</v>
      </c>
      <c r="L904" s="212"/>
    </row>
    <row r="905" spans="1:12" ht="30.95" customHeight="1">
      <c r="A905" s="566"/>
      <c r="B905" s="564" t="s">
        <v>2181</v>
      </c>
      <c r="C905" s="40" t="s">
        <v>2285</v>
      </c>
      <c r="D905" s="40"/>
      <c r="E905" s="41" t="s">
        <v>455</v>
      </c>
      <c r="F905" s="42" t="s">
        <v>455</v>
      </c>
      <c r="G905" s="11" t="s">
        <v>455</v>
      </c>
      <c r="H905" s="333">
        <v>35</v>
      </c>
      <c r="I905" s="391">
        <v>35</v>
      </c>
      <c r="J905" s="391">
        <v>0</v>
      </c>
      <c r="K905" s="519">
        <f t="shared" si="62"/>
        <v>23.625</v>
      </c>
      <c r="L905" s="212"/>
    </row>
    <row r="906" spans="1:12" ht="12" thickBot="1">
      <c r="A906" s="520"/>
      <c r="B906" s="367" t="s">
        <v>2118</v>
      </c>
      <c r="C906" s="182" t="s">
        <v>2286</v>
      </c>
      <c r="D906" s="182"/>
      <c r="E906" s="183" t="s">
        <v>455</v>
      </c>
      <c r="F906" s="184" t="s">
        <v>455</v>
      </c>
      <c r="G906" s="185" t="s">
        <v>455</v>
      </c>
      <c r="H906" s="921">
        <v>45</v>
      </c>
      <c r="I906" s="409">
        <v>30</v>
      </c>
      <c r="J906" s="409">
        <v>15</v>
      </c>
      <c r="K906" s="460">
        <f t="shared" si="62"/>
        <v>30.375</v>
      </c>
      <c r="L906" s="225"/>
    </row>
    <row r="907" spans="1:12" ht="12" thickBot="1">
      <c r="A907" s="626"/>
      <c r="B907" s="593"/>
      <c r="C907" s="594"/>
      <c r="D907" s="594"/>
      <c r="E907" s="595"/>
      <c r="F907" s="596"/>
      <c r="G907" s="597"/>
      <c r="H907" s="934" t="s">
        <v>1195</v>
      </c>
      <c r="I907" s="598"/>
      <c r="J907" s="598"/>
      <c r="K907" s="599"/>
      <c r="L907" s="627"/>
    </row>
    <row r="908" spans="1:12" ht="13.5" thickBot="1">
      <c r="A908" s="12"/>
      <c r="B908" s="567" t="s">
        <v>762</v>
      </c>
      <c r="C908" s="567"/>
      <c r="D908" s="567"/>
      <c r="E908" s="567"/>
      <c r="F908" s="567"/>
      <c r="G908" s="567"/>
      <c r="H908" s="1019"/>
      <c r="I908" s="404"/>
      <c r="J908" s="404"/>
      <c r="K908" s="567"/>
      <c r="L908" s="215"/>
    </row>
    <row r="909" spans="1:12" ht="11.25" customHeight="1">
      <c r="A909" s="111"/>
      <c r="B909" s="341" t="s">
        <v>420</v>
      </c>
      <c r="C909" s="47" t="s">
        <v>422</v>
      </c>
      <c r="D909" s="47" t="s">
        <v>1844</v>
      </c>
      <c r="E909" s="48" t="s">
        <v>455</v>
      </c>
      <c r="F909" s="49" t="s">
        <v>455</v>
      </c>
      <c r="G909" s="50" t="s">
        <v>455</v>
      </c>
      <c r="H909" s="922">
        <v>25</v>
      </c>
      <c r="I909" s="388">
        <v>25</v>
      </c>
      <c r="J909" s="388">
        <f t="shared" si="60"/>
        <v>0</v>
      </c>
      <c r="K909" s="441">
        <f t="shared" ref="K909:K910" si="63">(H909)-(H909)/100*($E$3)</f>
        <v>16.875</v>
      </c>
      <c r="L909" s="213" t="s">
        <v>1572</v>
      </c>
    </row>
    <row r="910" spans="1:12" ht="11.25" customHeight="1" thickBot="1">
      <c r="A910" s="112"/>
      <c r="B910" s="342" t="s">
        <v>421</v>
      </c>
      <c r="C910" s="43" t="s">
        <v>423</v>
      </c>
      <c r="D910" s="43" t="s">
        <v>1861</v>
      </c>
      <c r="E910" s="44" t="s">
        <v>455</v>
      </c>
      <c r="F910" s="45" t="s">
        <v>455</v>
      </c>
      <c r="G910" s="46" t="s">
        <v>455</v>
      </c>
      <c r="H910" s="921">
        <v>420</v>
      </c>
      <c r="I910" s="392">
        <v>420</v>
      </c>
      <c r="J910" s="392">
        <f t="shared" si="60"/>
        <v>0</v>
      </c>
      <c r="K910" s="443">
        <f t="shared" si="63"/>
        <v>283.5</v>
      </c>
      <c r="L910" s="214" t="s">
        <v>1572</v>
      </c>
    </row>
    <row r="911" spans="1:12" ht="11.25" customHeight="1">
      <c r="A911" s="121"/>
      <c r="B911" s="355" t="s">
        <v>1448</v>
      </c>
      <c r="C911" s="302" t="s">
        <v>1000</v>
      </c>
      <c r="D911" s="302" t="s">
        <v>1906</v>
      </c>
      <c r="E911" s="303">
        <v>3000</v>
      </c>
      <c r="F911" s="304">
        <v>0.5</v>
      </c>
      <c r="G911" s="305" t="s">
        <v>332</v>
      </c>
      <c r="H911" s="961">
        <v>240</v>
      </c>
      <c r="I911" s="400">
        <v>260</v>
      </c>
      <c r="J911" s="400">
        <f t="shared" si="60"/>
        <v>-20</v>
      </c>
      <c r="K911" s="445">
        <f t="shared" si="61"/>
        <v>144</v>
      </c>
      <c r="L911" s="306"/>
    </row>
    <row r="912" spans="1:12" ht="11.25" customHeight="1">
      <c r="A912" s="81"/>
      <c r="B912" s="340" t="s">
        <v>1450</v>
      </c>
      <c r="C912" s="268" t="s">
        <v>1000</v>
      </c>
      <c r="D912" s="268" t="s">
        <v>1906</v>
      </c>
      <c r="E912" s="269">
        <v>6000</v>
      </c>
      <c r="F912" s="270">
        <v>1</v>
      </c>
      <c r="G912" s="271" t="s">
        <v>332</v>
      </c>
      <c r="H912" s="960">
        <v>240</v>
      </c>
      <c r="I912" s="394">
        <v>260</v>
      </c>
      <c r="J912" s="394">
        <f t="shared" si="60"/>
        <v>-20</v>
      </c>
      <c r="K912" s="431">
        <f t="shared" si="61"/>
        <v>144</v>
      </c>
      <c r="L912" s="272"/>
    </row>
    <row r="913" spans="1:12" ht="11.25" customHeight="1">
      <c r="A913" s="111"/>
      <c r="B913" s="340" t="s">
        <v>1444</v>
      </c>
      <c r="C913" s="268" t="s">
        <v>1000</v>
      </c>
      <c r="D913" s="268" t="s">
        <v>1906</v>
      </c>
      <c r="E913" s="269">
        <v>15000</v>
      </c>
      <c r="F913" s="270">
        <v>2</v>
      </c>
      <c r="G913" s="271" t="s">
        <v>332</v>
      </c>
      <c r="H913" s="960">
        <v>240</v>
      </c>
      <c r="I913" s="394">
        <v>240</v>
      </c>
      <c r="J913" s="394">
        <f t="shared" si="60"/>
        <v>0</v>
      </c>
      <c r="K913" s="431">
        <f t="shared" si="61"/>
        <v>144</v>
      </c>
      <c r="L913" s="272"/>
    </row>
    <row r="914" spans="1:12" ht="11.25" customHeight="1">
      <c r="A914" s="111"/>
      <c r="B914" s="340" t="s">
        <v>1447</v>
      </c>
      <c r="C914" s="268" t="s">
        <v>1000</v>
      </c>
      <c r="D914" s="268" t="s">
        <v>1906</v>
      </c>
      <c r="E914" s="269">
        <v>25000</v>
      </c>
      <c r="F914" s="270">
        <v>5</v>
      </c>
      <c r="G914" s="271" t="s">
        <v>332</v>
      </c>
      <c r="H914" s="960">
        <v>240</v>
      </c>
      <c r="I914" s="394">
        <v>260</v>
      </c>
      <c r="J914" s="394">
        <f t="shared" si="60"/>
        <v>-20</v>
      </c>
      <c r="K914" s="431">
        <f t="shared" si="61"/>
        <v>144</v>
      </c>
      <c r="L914" s="272"/>
    </row>
    <row r="915" spans="1:12" ht="3.95" customHeight="1">
      <c r="A915" s="111"/>
      <c r="B915" s="341"/>
      <c r="C915" s="47"/>
      <c r="D915" s="47"/>
      <c r="E915" s="48"/>
      <c r="F915" s="49"/>
      <c r="G915" s="50"/>
      <c r="H915" s="333" t="s">
        <v>1195</v>
      </c>
      <c r="I915" s="388"/>
      <c r="J915" s="388"/>
      <c r="K915" s="441"/>
      <c r="L915" s="213"/>
    </row>
    <row r="916" spans="1:12" ht="11.25" customHeight="1">
      <c r="A916" s="111"/>
      <c r="B916" s="340" t="s">
        <v>1449</v>
      </c>
      <c r="C916" s="268" t="s">
        <v>741</v>
      </c>
      <c r="D916" s="268" t="s">
        <v>1907</v>
      </c>
      <c r="E916" s="269">
        <v>3000</v>
      </c>
      <c r="F916" s="270">
        <v>1</v>
      </c>
      <c r="G916" s="271" t="s">
        <v>332</v>
      </c>
      <c r="H916" s="960">
        <v>260</v>
      </c>
      <c r="I916" s="394">
        <v>240</v>
      </c>
      <c r="J916" s="394">
        <f t="shared" si="60"/>
        <v>20</v>
      </c>
      <c r="K916" s="431">
        <f t="shared" si="61"/>
        <v>156</v>
      </c>
      <c r="L916" s="272"/>
    </row>
    <row r="917" spans="1:12" ht="11.25" customHeight="1">
      <c r="A917" s="111"/>
      <c r="B917" s="340" t="s">
        <v>1451</v>
      </c>
      <c r="C917" s="268" t="s">
        <v>741</v>
      </c>
      <c r="D917" s="268" t="s">
        <v>1907</v>
      </c>
      <c r="E917" s="269">
        <v>6000</v>
      </c>
      <c r="F917" s="270">
        <v>2</v>
      </c>
      <c r="G917" s="271" t="s">
        <v>332</v>
      </c>
      <c r="H917" s="960">
        <v>260</v>
      </c>
      <c r="I917" s="394">
        <v>240</v>
      </c>
      <c r="J917" s="394">
        <f t="shared" si="60"/>
        <v>20</v>
      </c>
      <c r="K917" s="431">
        <f t="shared" si="61"/>
        <v>156</v>
      </c>
      <c r="L917" s="272"/>
    </row>
    <row r="918" spans="1:12" ht="11.25" customHeight="1">
      <c r="A918" s="111"/>
      <c r="B918" s="340" t="s">
        <v>1445</v>
      </c>
      <c r="C918" s="268" t="s">
        <v>741</v>
      </c>
      <c r="D918" s="268" t="s">
        <v>1907</v>
      </c>
      <c r="E918" s="269">
        <v>15000</v>
      </c>
      <c r="F918" s="270">
        <v>5</v>
      </c>
      <c r="G918" s="271" t="s">
        <v>332</v>
      </c>
      <c r="H918" s="960">
        <v>260</v>
      </c>
      <c r="I918" s="394">
        <v>240</v>
      </c>
      <c r="J918" s="394">
        <f t="shared" si="60"/>
        <v>20</v>
      </c>
      <c r="K918" s="431">
        <f t="shared" si="61"/>
        <v>156</v>
      </c>
      <c r="L918" s="272"/>
    </row>
    <row r="919" spans="1:12" ht="11.25" customHeight="1" thickBot="1">
      <c r="A919" s="112"/>
      <c r="B919" s="340" t="s">
        <v>1446</v>
      </c>
      <c r="C919" s="268" t="s">
        <v>741</v>
      </c>
      <c r="D919" s="268" t="s">
        <v>1907</v>
      </c>
      <c r="E919" s="269">
        <v>25000</v>
      </c>
      <c r="F919" s="270">
        <v>10</v>
      </c>
      <c r="G919" s="271" t="s">
        <v>332</v>
      </c>
      <c r="H919" s="967">
        <v>260</v>
      </c>
      <c r="I919" s="394">
        <v>240</v>
      </c>
      <c r="J919" s="394">
        <f t="shared" si="60"/>
        <v>20</v>
      </c>
      <c r="K919" s="431">
        <f t="shared" si="61"/>
        <v>156</v>
      </c>
      <c r="L919" s="272"/>
    </row>
    <row r="920" spans="1:12" ht="11.25" customHeight="1">
      <c r="A920" s="121"/>
      <c r="B920" s="355" t="s">
        <v>2176</v>
      </c>
      <c r="C920" s="302" t="s">
        <v>1000</v>
      </c>
      <c r="D920" s="302" t="s">
        <v>1906</v>
      </c>
      <c r="E920" s="303">
        <v>500</v>
      </c>
      <c r="F920" s="304">
        <v>0.5</v>
      </c>
      <c r="G920" s="305" t="s">
        <v>2262</v>
      </c>
      <c r="H920" s="963">
        <v>70</v>
      </c>
      <c r="I920" s="400" t="s">
        <v>455</v>
      </c>
      <c r="J920" s="400" t="str">
        <f t="shared" ref="J920" si="64">IF(I920="-","-",H920-I920)</f>
        <v>-</v>
      </c>
      <c r="K920" s="449">
        <f t="shared" ref="K920" si="65">(H920)-(H920)/100*($E$4)</f>
        <v>42</v>
      </c>
      <c r="L920" s="306" t="s">
        <v>1547</v>
      </c>
    </row>
    <row r="921" spans="1:12" ht="11.25" customHeight="1">
      <c r="A921" s="121"/>
      <c r="B921" s="340" t="s">
        <v>1460</v>
      </c>
      <c r="C921" s="268" t="s">
        <v>1000</v>
      </c>
      <c r="D921" s="268" t="s">
        <v>1906</v>
      </c>
      <c r="E921" s="269">
        <v>1500</v>
      </c>
      <c r="F921" s="270">
        <v>0.5</v>
      </c>
      <c r="G921" s="271" t="s">
        <v>553</v>
      </c>
      <c r="H921" s="960">
        <v>170</v>
      </c>
      <c r="I921" s="394">
        <v>160</v>
      </c>
      <c r="J921" s="394">
        <f t="shared" si="60"/>
        <v>10</v>
      </c>
      <c r="K921" s="450">
        <f t="shared" si="61"/>
        <v>102</v>
      </c>
      <c r="L921" s="272"/>
    </row>
    <row r="922" spans="1:12" ht="11.25" customHeight="1">
      <c r="A922" s="81"/>
      <c r="B922" s="340" t="s">
        <v>1463</v>
      </c>
      <c r="C922" s="268" t="s">
        <v>1000</v>
      </c>
      <c r="D922" s="268" t="s">
        <v>1906</v>
      </c>
      <c r="E922" s="269">
        <v>3000</v>
      </c>
      <c r="F922" s="270">
        <v>1</v>
      </c>
      <c r="G922" s="271" t="s">
        <v>553</v>
      </c>
      <c r="H922" s="960">
        <v>170</v>
      </c>
      <c r="I922" s="394">
        <v>160</v>
      </c>
      <c r="J922" s="394">
        <f t="shared" si="60"/>
        <v>10</v>
      </c>
      <c r="K922" s="450">
        <f t="shared" si="61"/>
        <v>102</v>
      </c>
      <c r="L922" s="272"/>
    </row>
    <row r="923" spans="1:12" ht="11.25" customHeight="1">
      <c r="A923" s="81"/>
      <c r="B923" s="340" t="s">
        <v>2177</v>
      </c>
      <c r="C923" s="268" t="s">
        <v>1000</v>
      </c>
      <c r="D923" s="268" t="s">
        <v>1906</v>
      </c>
      <c r="E923" s="269">
        <v>6000</v>
      </c>
      <c r="F923" s="270">
        <v>2</v>
      </c>
      <c r="G923" s="271" t="s">
        <v>2262</v>
      </c>
      <c r="H923" s="960">
        <v>70</v>
      </c>
      <c r="I923" s="394" t="s">
        <v>455</v>
      </c>
      <c r="J923" s="394" t="str">
        <f t="shared" ref="J923" si="66">IF(I923="-","-",H923-I923)</f>
        <v>-</v>
      </c>
      <c r="K923" s="450">
        <f t="shared" ref="K923" si="67">(H923)-(H923)/100*($E$4)</f>
        <v>42</v>
      </c>
      <c r="L923" s="272" t="s">
        <v>1547</v>
      </c>
    </row>
    <row r="924" spans="1:12" ht="11.25" customHeight="1">
      <c r="A924" s="81"/>
      <c r="B924" s="340" t="s">
        <v>1465</v>
      </c>
      <c r="C924" s="268" t="s">
        <v>1000</v>
      </c>
      <c r="D924" s="268" t="s">
        <v>1906</v>
      </c>
      <c r="E924" s="269">
        <v>6000</v>
      </c>
      <c r="F924" s="270">
        <v>2</v>
      </c>
      <c r="G924" s="271" t="s">
        <v>553</v>
      </c>
      <c r="H924" s="960">
        <v>170</v>
      </c>
      <c r="I924" s="394">
        <v>160</v>
      </c>
      <c r="J924" s="394">
        <f t="shared" si="60"/>
        <v>10</v>
      </c>
      <c r="K924" s="450">
        <f t="shared" si="61"/>
        <v>102</v>
      </c>
      <c r="L924" s="272"/>
    </row>
    <row r="925" spans="1:12">
      <c r="A925" s="81"/>
      <c r="B925" s="340" t="s">
        <v>1055</v>
      </c>
      <c r="C925" s="268" t="s">
        <v>1000</v>
      </c>
      <c r="D925" s="268" t="s">
        <v>1906</v>
      </c>
      <c r="E925" s="269">
        <v>7500</v>
      </c>
      <c r="F925" s="270">
        <v>0.5</v>
      </c>
      <c r="G925" s="271" t="s">
        <v>717</v>
      </c>
      <c r="H925" s="960">
        <v>320</v>
      </c>
      <c r="I925" s="394">
        <v>300</v>
      </c>
      <c r="J925" s="394">
        <f t="shared" si="60"/>
        <v>20</v>
      </c>
      <c r="K925" s="450">
        <f t="shared" si="61"/>
        <v>192</v>
      </c>
      <c r="L925" s="272"/>
    </row>
    <row r="926" spans="1:12" ht="11.25" customHeight="1">
      <c r="A926" s="81"/>
      <c r="B926" s="340" t="s">
        <v>1050</v>
      </c>
      <c r="C926" s="268" t="s">
        <v>1000</v>
      </c>
      <c r="D926" s="268" t="s">
        <v>1906</v>
      </c>
      <c r="E926" s="269">
        <v>15000</v>
      </c>
      <c r="F926" s="270">
        <v>1</v>
      </c>
      <c r="G926" s="271" t="s">
        <v>717</v>
      </c>
      <c r="H926" s="960">
        <v>320</v>
      </c>
      <c r="I926" s="394">
        <v>300</v>
      </c>
      <c r="J926" s="394">
        <f t="shared" si="60"/>
        <v>20</v>
      </c>
      <c r="K926" s="450">
        <f t="shared" si="61"/>
        <v>192</v>
      </c>
      <c r="L926" s="272"/>
    </row>
    <row r="927" spans="1:12" ht="11.25" customHeight="1">
      <c r="A927" s="81"/>
      <c r="B927" s="340" t="s">
        <v>1053</v>
      </c>
      <c r="C927" s="268" t="s">
        <v>1000</v>
      </c>
      <c r="D927" s="268" t="s">
        <v>1906</v>
      </c>
      <c r="E927" s="269">
        <v>30000</v>
      </c>
      <c r="F927" s="270">
        <v>2</v>
      </c>
      <c r="G927" s="271" t="s">
        <v>717</v>
      </c>
      <c r="H927" s="960">
        <v>320</v>
      </c>
      <c r="I927" s="394">
        <v>300</v>
      </c>
      <c r="J927" s="394">
        <f t="shared" si="60"/>
        <v>20</v>
      </c>
      <c r="K927" s="450">
        <f t="shared" si="61"/>
        <v>192</v>
      </c>
      <c r="L927" s="272"/>
    </row>
    <row r="928" spans="1:12" ht="3.95" customHeight="1">
      <c r="A928" s="81"/>
      <c r="B928" s="362"/>
      <c r="C928" s="195"/>
      <c r="D928" s="195"/>
      <c r="E928" s="196"/>
      <c r="F928" s="197"/>
      <c r="G928" s="198"/>
      <c r="H928" s="333" t="s">
        <v>1195</v>
      </c>
      <c r="I928" s="406"/>
      <c r="J928" s="406"/>
      <c r="K928" s="522"/>
      <c r="L928" s="224"/>
    </row>
    <row r="929" spans="1:12" ht="11.25" customHeight="1">
      <c r="A929" s="81"/>
      <c r="B929" s="340" t="s">
        <v>1461</v>
      </c>
      <c r="C929" s="268" t="s">
        <v>741</v>
      </c>
      <c r="D929" s="268" t="s">
        <v>1907</v>
      </c>
      <c r="E929" s="269">
        <v>1000</v>
      </c>
      <c r="F929" s="270">
        <v>1</v>
      </c>
      <c r="G929" s="271" t="s">
        <v>553</v>
      </c>
      <c r="H929" s="960">
        <v>170</v>
      </c>
      <c r="I929" s="394">
        <v>160</v>
      </c>
      <c r="J929" s="394">
        <f t="shared" si="60"/>
        <v>10</v>
      </c>
      <c r="K929" s="450">
        <f t="shared" si="61"/>
        <v>102</v>
      </c>
      <c r="L929" s="272"/>
    </row>
    <row r="930" spans="1:12" ht="11.25" customHeight="1">
      <c r="A930" s="81"/>
      <c r="B930" s="340" t="s">
        <v>1462</v>
      </c>
      <c r="C930" s="268" t="s">
        <v>741</v>
      </c>
      <c r="D930" s="268" t="s">
        <v>1907</v>
      </c>
      <c r="E930" s="269">
        <v>2000</v>
      </c>
      <c r="F930" s="270">
        <v>2</v>
      </c>
      <c r="G930" s="271" t="s">
        <v>553</v>
      </c>
      <c r="H930" s="960">
        <v>170</v>
      </c>
      <c r="I930" s="394">
        <v>160</v>
      </c>
      <c r="J930" s="394">
        <f t="shared" si="60"/>
        <v>10</v>
      </c>
      <c r="K930" s="450">
        <f t="shared" si="61"/>
        <v>102</v>
      </c>
      <c r="L930" s="272"/>
    </row>
    <row r="931" spans="1:12" ht="11.25" customHeight="1">
      <c r="A931" s="81"/>
      <c r="B931" s="340" t="s">
        <v>1464</v>
      </c>
      <c r="C931" s="268" t="s">
        <v>741</v>
      </c>
      <c r="D931" s="268" t="s">
        <v>1907</v>
      </c>
      <c r="E931" s="269">
        <v>5000</v>
      </c>
      <c r="F931" s="270">
        <v>5</v>
      </c>
      <c r="G931" s="271" t="s">
        <v>553</v>
      </c>
      <c r="H931" s="960">
        <v>170</v>
      </c>
      <c r="I931" s="394">
        <v>160</v>
      </c>
      <c r="J931" s="394">
        <f t="shared" si="60"/>
        <v>10</v>
      </c>
      <c r="K931" s="450">
        <f t="shared" si="61"/>
        <v>102</v>
      </c>
      <c r="L931" s="272"/>
    </row>
    <row r="932" spans="1:12">
      <c r="A932" s="81"/>
      <c r="B932" s="340" t="s">
        <v>1054</v>
      </c>
      <c r="C932" s="268" t="s">
        <v>741</v>
      </c>
      <c r="D932" s="268" t="s">
        <v>1907</v>
      </c>
      <c r="E932" s="269">
        <v>6000</v>
      </c>
      <c r="F932" s="270">
        <v>2</v>
      </c>
      <c r="G932" s="271" t="s">
        <v>717</v>
      </c>
      <c r="H932" s="960">
        <v>320</v>
      </c>
      <c r="I932" s="394">
        <v>300</v>
      </c>
      <c r="J932" s="394">
        <f t="shared" si="60"/>
        <v>20</v>
      </c>
      <c r="K932" s="450">
        <f t="shared" si="61"/>
        <v>192</v>
      </c>
      <c r="L932" s="272" t="s">
        <v>1561</v>
      </c>
    </row>
    <row r="933" spans="1:12" ht="11.25" customHeight="1">
      <c r="A933" s="81"/>
      <c r="B933" s="340" t="s">
        <v>1051</v>
      </c>
      <c r="C933" s="268" t="s">
        <v>741</v>
      </c>
      <c r="D933" s="268" t="s">
        <v>1907</v>
      </c>
      <c r="E933" s="269">
        <v>15000</v>
      </c>
      <c r="F933" s="270">
        <v>5</v>
      </c>
      <c r="G933" s="271" t="s">
        <v>717</v>
      </c>
      <c r="H933" s="960">
        <v>320</v>
      </c>
      <c r="I933" s="394">
        <v>300</v>
      </c>
      <c r="J933" s="394">
        <f t="shared" si="60"/>
        <v>20</v>
      </c>
      <c r="K933" s="450">
        <f t="shared" si="61"/>
        <v>192</v>
      </c>
      <c r="L933" s="272"/>
    </row>
    <row r="934" spans="1:12" ht="11.25" customHeight="1">
      <c r="A934" s="81"/>
      <c r="B934" s="340" t="s">
        <v>1052</v>
      </c>
      <c r="C934" s="268" t="s">
        <v>741</v>
      </c>
      <c r="D934" s="268" t="s">
        <v>1907</v>
      </c>
      <c r="E934" s="269">
        <v>30000</v>
      </c>
      <c r="F934" s="270">
        <v>10</v>
      </c>
      <c r="G934" s="271" t="s">
        <v>717</v>
      </c>
      <c r="H934" s="960">
        <v>320</v>
      </c>
      <c r="I934" s="394">
        <v>300</v>
      </c>
      <c r="J934" s="394">
        <f t="shared" si="60"/>
        <v>20</v>
      </c>
      <c r="K934" s="450">
        <f t="shared" si="61"/>
        <v>192</v>
      </c>
      <c r="L934" s="272"/>
    </row>
    <row r="935" spans="1:12" ht="3.95" customHeight="1">
      <c r="A935" s="81"/>
      <c r="B935" s="362"/>
      <c r="C935" s="195"/>
      <c r="D935" s="195"/>
      <c r="E935" s="196"/>
      <c r="F935" s="197"/>
      <c r="G935" s="198"/>
      <c r="H935" s="333" t="s">
        <v>1195</v>
      </c>
      <c r="I935" s="406"/>
      <c r="J935" s="406"/>
      <c r="K935" s="522"/>
      <c r="L935" s="224"/>
    </row>
    <row r="936" spans="1:12">
      <c r="A936" s="81"/>
      <c r="B936" s="344" t="s">
        <v>576</v>
      </c>
      <c r="C936" s="40" t="s">
        <v>578</v>
      </c>
      <c r="D936" s="40" t="s">
        <v>2057</v>
      </c>
      <c r="E936" s="41" t="s">
        <v>455</v>
      </c>
      <c r="F936" s="41" t="s">
        <v>455</v>
      </c>
      <c r="G936" s="11" t="s">
        <v>455</v>
      </c>
      <c r="H936" s="333">
        <v>25</v>
      </c>
      <c r="I936" s="391">
        <v>25</v>
      </c>
      <c r="J936" s="391">
        <f t="shared" si="60"/>
        <v>0</v>
      </c>
      <c r="K936" s="519">
        <f>(H936)-(H936)/100*($E$3)</f>
        <v>16.875</v>
      </c>
      <c r="L936" s="212"/>
    </row>
    <row r="937" spans="1:12" ht="11.25" customHeight="1">
      <c r="A937" s="111"/>
      <c r="B937" s="344" t="s">
        <v>577</v>
      </c>
      <c r="C937" s="40" t="s">
        <v>579</v>
      </c>
      <c r="D937" s="40" t="s">
        <v>2058</v>
      </c>
      <c r="E937" s="41" t="s">
        <v>455</v>
      </c>
      <c r="F937" s="41" t="s">
        <v>455</v>
      </c>
      <c r="G937" s="11" t="s">
        <v>455</v>
      </c>
      <c r="H937" s="333">
        <v>25</v>
      </c>
      <c r="I937" s="391">
        <v>25</v>
      </c>
      <c r="J937" s="391">
        <f t="shared" si="60"/>
        <v>0</v>
      </c>
      <c r="K937" s="519">
        <f t="shared" ref="K937:K947" si="68">(H937)-(H937)/100*($E$3)</f>
        <v>16.875</v>
      </c>
      <c r="L937" s="212"/>
    </row>
    <row r="938" spans="1:12" ht="11.25" customHeight="1">
      <c r="A938" s="111"/>
      <c r="B938" s="344" t="s">
        <v>3</v>
      </c>
      <c r="C938" s="40" t="s">
        <v>5</v>
      </c>
      <c r="D938" s="40" t="s">
        <v>1961</v>
      </c>
      <c r="E938" s="41" t="s">
        <v>455</v>
      </c>
      <c r="F938" s="42" t="s">
        <v>455</v>
      </c>
      <c r="G938" s="11" t="s">
        <v>455</v>
      </c>
      <c r="H938" s="333">
        <v>35</v>
      </c>
      <c r="I938" s="391">
        <v>35</v>
      </c>
      <c r="J938" s="391">
        <f t="shared" si="60"/>
        <v>0</v>
      </c>
      <c r="K938" s="519">
        <f t="shared" si="68"/>
        <v>23.625</v>
      </c>
      <c r="L938" s="212"/>
    </row>
    <row r="939" spans="1:12" ht="11.25" customHeight="1" thickBot="1">
      <c r="A939" s="112"/>
      <c r="B939" s="342" t="s">
        <v>4</v>
      </c>
      <c r="C939" s="43" t="s">
        <v>6</v>
      </c>
      <c r="D939" s="43" t="s">
        <v>1962</v>
      </c>
      <c r="E939" s="44" t="s">
        <v>455</v>
      </c>
      <c r="F939" s="45" t="s">
        <v>455</v>
      </c>
      <c r="G939" s="46" t="s">
        <v>455</v>
      </c>
      <c r="H939" s="921">
        <v>35</v>
      </c>
      <c r="I939" s="392">
        <v>35</v>
      </c>
      <c r="J939" s="392">
        <f t="shared" si="60"/>
        <v>0</v>
      </c>
      <c r="K939" s="454">
        <f t="shared" si="68"/>
        <v>23.625</v>
      </c>
      <c r="L939" s="214"/>
    </row>
    <row r="940" spans="1:12">
      <c r="A940" s="81"/>
      <c r="B940" s="346" t="s">
        <v>1096</v>
      </c>
      <c r="C940" s="21" t="s">
        <v>1143</v>
      </c>
      <c r="D940" s="21" t="s">
        <v>2059</v>
      </c>
      <c r="E940" s="22">
        <v>15000</v>
      </c>
      <c r="F940" s="23">
        <v>5</v>
      </c>
      <c r="G940" s="11" t="s">
        <v>711</v>
      </c>
      <c r="H940" s="922">
        <v>90</v>
      </c>
      <c r="I940" s="391">
        <v>190</v>
      </c>
      <c r="J940" s="391">
        <f t="shared" ref="J940:J979" si="69">IF(I940="-","-",H940-I940)</f>
        <v>-100</v>
      </c>
      <c r="K940" s="432">
        <f t="shared" si="68"/>
        <v>60.75</v>
      </c>
      <c r="L940" s="212" t="s">
        <v>1572</v>
      </c>
    </row>
    <row r="941" spans="1:12" ht="3.95" customHeight="1">
      <c r="A941" s="58"/>
      <c r="B941" s="344"/>
      <c r="C941" s="40"/>
      <c r="D941" s="40"/>
      <c r="E941" s="41"/>
      <c r="F941" s="42"/>
      <c r="G941" s="11"/>
      <c r="H941" s="333" t="s">
        <v>1195</v>
      </c>
      <c r="I941" s="391"/>
      <c r="J941" s="391"/>
      <c r="K941" s="432"/>
      <c r="L941" s="212"/>
    </row>
    <row r="942" spans="1:12">
      <c r="A942" s="81"/>
      <c r="B942" s="344" t="s">
        <v>45</v>
      </c>
      <c r="C942" s="40" t="s">
        <v>397</v>
      </c>
      <c r="D942" s="40" t="s">
        <v>2060</v>
      </c>
      <c r="E942" s="41" t="s">
        <v>455</v>
      </c>
      <c r="F942" s="42" t="s">
        <v>455</v>
      </c>
      <c r="G942" s="11" t="s">
        <v>455</v>
      </c>
      <c r="H942" s="333">
        <v>25</v>
      </c>
      <c r="I942" s="391">
        <v>25</v>
      </c>
      <c r="J942" s="391">
        <f t="shared" si="69"/>
        <v>0</v>
      </c>
      <c r="K942" s="432">
        <f t="shared" si="68"/>
        <v>16.875</v>
      </c>
      <c r="L942" s="212" t="s">
        <v>1572</v>
      </c>
    </row>
    <row r="943" spans="1:12">
      <c r="A943" s="81"/>
      <c r="B943" s="344" t="s">
        <v>149</v>
      </c>
      <c r="C943" s="40" t="s">
        <v>398</v>
      </c>
      <c r="D943" s="40" t="s">
        <v>1933</v>
      </c>
      <c r="E943" s="41" t="s">
        <v>455</v>
      </c>
      <c r="F943" s="42" t="s">
        <v>455</v>
      </c>
      <c r="G943" s="11" t="s">
        <v>455</v>
      </c>
      <c r="H943" s="333">
        <v>40</v>
      </c>
      <c r="I943" s="391">
        <v>40</v>
      </c>
      <c r="J943" s="391">
        <f t="shared" si="69"/>
        <v>0</v>
      </c>
      <c r="K943" s="432">
        <f t="shared" si="68"/>
        <v>27</v>
      </c>
      <c r="L943" s="212" t="s">
        <v>1572</v>
      </c>
    </row>
    <row r="944" spans="1:12">
      <c r="A944" s="81"/>
      <c r="B944" s="344" t="s">
        <v>150</v>
      </c>
      <c r="C944" s="40" t="s">
        <v>399</v>
      </c>
      <c r="D944" s="40" t="s">
        <v>1862</v>
      </c>
      <c r="E944" s="41" t="s">
        <v>455</v>
      </c>
      <c r="F944" s="42" t="s">
        <v>455</v>
      </c>
      <c r="G944" s="11" t="s">
        <v>455</v>
      </c>
      <c r="H944" s="333">
        <v>50</v>
      </c>
      <c r="I944" s="391">
        <v>50</v>
      </c>
      <c r="J944" s="391">
        <f t="shared" si="69"/>
        <v>0</v>
      </c>
      <c r="K944" s="432">
        <f t="shared" si="68"/>
        <v>33.75</v>
      </c>
      <c r="L944" s="212" t="s">
        <v>1572</v>
      </c>
    </row>
    <row r="945" spans="1:12">
      <c r="A945" s="81"/>
      <c r="B945" s="346" t="s">
        <v>983</v>
      </c>
      <c r="C945" s="21" t="s">
        <v>1004</v>
      </c>
      <c r="D945" s="21" t="s">
        <v>1963</v>
      </c>
      <c r="E945" s="30" t="s">
        <v>455</v>
      </c>
      <c r="F945" s="31" t="s">
        <v>455</v>
      </c>
      <c r="G945" s="24" t="s">
        <v>455</v>
      </c>
      <c r="H945" s="333">
        <v>75</v>
      </c>
      <c r="I945" s="391">
        <v>75</v>
      </c>
      <c r="J945" s="391">
        <f t="shared" si="69"/>
        <v>0</v>
      </c>
      <c r="K945" s="432">
        <f t="shared" si="68"/>
        <v>50.625</v>
      </c>
      <c r="L945" s="212" t="s">
        <v>1572</v>
      </c>
    </row>
    <row r="946" spans="1:12" ht="11.25" customHeight="1">
      <c r="A946" s="111"/>
      <c r="B946" s="341" t="s">
        <v>984</v>
      </c>
      <c r="C946" s="47" t="s">
        <v>1005</v>
      </c>
      <c r="D946" s="47" t="s">
        <v>1963</v>
      </c>
      <c r="E946" s="48" t="s">
        <v>455</v>
      </c>
      <c r="F946" s="49" t="s">
        <v>455</v>
      </c>
      <c r="G946" s="50" t="s">
        <v>455</v>
      </c>
      <c r="H946" s="333">
        <v>95</v>
      </c>
      <c r="I946" s="388">
        <v>95</v>
      </c>
      <c r="J946" s="388">
        <f t="shared" si="69"/>
        <v>0</v>
      </c>
      <c r="K946" s="441">
        <f t="shared" si="68"/>
        <v>64.125</v>
      </c>
      <c r="L946" s="212" t="s">
        <v>1572</v>
      </c>
    </row>
    <row r="947" spans="1:12" ht="11.25" customHeight="1" thickBot="1">
      <c r="A947" s="112"/>
      <c r="B947" s="342" t="s">
        <v>116</v>
      </c>
      <c r="C947" s="43" t="s">
        <v>277</v>
      </c>
      <c r="D947" s="43" t="s">
        <v>1923</v>
      </c>
      <c r="E947" s="44" t="s">
        <v>455</v>
      </c>
      <c r="F947" s="45" t="s">
        <v>455</v>
      </c>
      <c r="G947" s="46" t="s">
        <v>455</v>
      </c>
      <c r="H947" s="921">
        <v>110</v>
      </c>
      <c r="I947" s="392">
        <v>110</v>
      </c>
      <c r="J947" s="392">
        <f t="shared" si="69"/>
        <v>0</v>
      </c>
      <c r="K947" s="443">
        <f t="shared" si="68"/>
        <v>74.25</v>
      </c>
      <c r="L947" s="214" t="s">
        <v>1572</v>
      </c>
    </row>
    <row r="948" spans="1:12" ht="12" thickBot="1">
      <c r="A948" s="64"/>
      <c r="B948" s="359"/>
      <c r="C948" s="65"/>
      <c r="D948" s="65"/>
      <c r="E948" s="66"/>
      <c r="F948" s="67"/>
      <c r="G948" s="68"/>
      <c r="H948" s="930" t="s">
        <v>1195</v>
      </c>
      <c r="I948" s="932"/>
      <c r="J948" s="405"/>
      <c r="K948" s="334"/>
      <c r="L948" s="204"/>
    </row>
    <row r="949" spans="1:12" ht="13.5" thickBot="1">
      <c r="A949" s="12"/>
      <c r="B949" s="329" t="s">
        <v>2254</v>
      </c>
      <c r="C949" s="327"/>
      <c r="D949" s="154"/>
      <c r="E949" s="154"/>
      <c r="F949" s="154"/>
      <c r="G949" s="154"/>
      <c r="H949" s="1019"/>
      <c r="I949" s="404"/>
      <c r="J949" s="404"/>
      <c r="K949" s="329"/>
      <c r="L949" s="223"/>
    </row>
    <row r="950" spans="1:12" ht="11.25" customHeight="1">
      <c r="A950" s="121"/>
      <c r="B950" s="343" t="s">
        <v>627</v>
      </c>
      <c r="C950" s="36" t="s">
        <v>999</v>
      </c>
      <c r="D950" s="36" t="s">
        <v>2039</v>
      </c>
      <c r="E950" s="37">
        <v>10000</v>
      </c>
      <c r="F950" s="38">
        <v>1</v>
      </c>
      <c r="G950" s="39" t="s">
        <v>618</v>
      </c>
      <c r="H950" s="922">
        <v>670</v>
      </c>
      <c r="I950" s="402">
        <v>650</v>
      </c>
      <c r="J950" s="402">
        <f t="shared" si="69"/>
        <v>20</v>
      </c>
      <c r="K950" s="442">
        <f>(H950)-(H950)/100*($E$3)</f>
        <v>452.25</v>
      </c>
      <c r="L950" s="216"/>
    </row>
    <row r="951" spans="1:12" ht="11.25" customHeight="1">
      <c r="A951" s="81"/>
      <c r="B951" s="344" t="s">
        <v>629</v>
      </c>
      <c r="C951" s="40" t="s">
        <v>999</v>
      </c>
      <c r="D951" s="40" t="s">
        <v>2039</v>
      </c>
      <c r="E951" s="41">
        <v>20000</v>
      </c>
      <c r="F951" s="42">
        <v>2</v>
      </c>
      <c r="G951" s="11" t="s">
        <v>716</v>
      </c>
      <c r="H951" s="333">
        <v>650</v>
      </c>
      <c r="I951" s="391">
        <v>650</v>
      </c>
      <c r="J951" s="391">
        <f t="shared" si="69"/>
        <v>0</v>
      </c>
      <c r="K951" s="432">
        <f t="shared" ref="K951:K969" si="70">(H951)-(H951)/100*($E$3)</f>
        <v>438.75</v>
      </c>
      <c r="L951" s="212"/>
    </row>
    <row r="952" spans="1:12" ht="11.25" customHeight="1">
      <c r="A952" s="81"/>
      <c r="B952" s="344" t="s">
        <v>631</v>
      </c>
      <c r="C952" s="40" t="s">
        <v>999</v>
      </c>
      <c r="D952" s="40" t="s">
        <v>2039</v>
      </c>
      <c r="E952" s="41">
        <v>50000</v>
      </c>
      <c r="F952" s="42">
        <v>5</v>
      </c>
      <c r="G952" s="11" t="s">
        <v>635</v>
      </c>
      <c r="H952" s="333">
        <v>650</v>
      </c>
      <c r="I952" s="391">
        <v>650</v>
      </c>
      <c r="J952" s="391">
        <f t="shared" si="69"/>
        <v>0</v>
      </c>
      <c r="K952" s="432">
        <f t="shared" si="70"/>
        <v>438.75</v>
      </c>
      <c r="L952" s="212"/>
    </row>
    <row r="953" spans="1:12" ht="11.25" customHeight="1">
      <c r="A953" s="81"/>
      <c r="B953" s="344" t="s">
        <v>632</v>
      </c>
      <c r="C953" s="40" t="s">
        <v>999</v>
      </c>
      <c r="D953" s="40" t="s">
        <v>2039</v>
      </c>
      <c r="E953" s="41">
        <v>50000</v>
      </c>
      <c r="F953" s="42">
        <v>5</v>
      </c>
      <c r="G953" s="11" t="s">
        <v>716</v>
      </c>
      <c r="H953" s="333">
        <v>690</v>
      </c>
      <c r="I953" s="391">
        <v>690</v>
      </c>
      <c r="J953" s="391">
        <f t="shared" si="69"/>
        <v>0</v>
      </c>
      <c r="K953" s="432">
        <f t="shared" si="70"/>
        <v>465.75</v>
      </c>
      <c r="L953" s="212"/>
    </row>
    <row r="954" spans="1:12" ht="11.25" customHeight="1">
      <c r="A954" s="81"/>
      <c r="B954" s="344" t="s">
        <v>633</v>
      </c>
      <c r="C954" s="40" t="s">
        <v>999</v>
      </c>
      <c r="D954" s="40" t="s">
        <v>2039</v>
      </c>
      <c r="E954" s="41">
        <v>100000</v>
      </c>
      <c r="F954" s="42">
        <v>10</v>
      </c>
      <c r="G954" s="11" t="s">
        <v>716</v>
      </c>
      <c r="H954" s="333">
        <v>720</v>
      </c>
      <c r="I954" s="391">
        <v>690</v>
      </c>
      <c r="J954" s="391">
        <f t="shared" si="69"/>
        <v>30</v>
      </c>
      <c r="K954" s="432">
        <f t="shared" si="70"/>
        <v>486</v>
      </c>
      <c r="L954" s="212"/>
    </row>
    <row r="955" spans="1:12" ht="3.95" customHeight="1">
      <c r="A955" s="121"/>
      <c r="B955" s="351"/>
      <c r="C955" s="120"/>
      <c r="D955" s="120"/>
      <c r="E955" s="119"/>
      <c r="F955" s="118"/>
      <c r="G955" s="123"/>
      <c r="H955" s="333" t="s">
        <v>1195</v>
      </c>
      <c r="I955" s="399"/>
      <c r="J955" s="399"/>
      <c r="K955" s="444"/>
      <c r="L955" s="211"/>
    </row>
    <row r="956" spans="1:12" ht="11.25" customHeight="1">
      <c r="A956" s="81"/>
      <c r="B956" s="344" t="s">
        <v>628</v>
      </c>
      <c r="C956" s="40" t="s">
        <v>740</v>
      </c>
      <c r="D956" s="40" t="s">
        <v>2042</v>
      </c>
      <c r="E956" s="41">
        <v>15000</v>
      </c>
      <c r="F956" s="42">
        <v>5</v>
      </c>
      <c r="G956" s="11" t="s">
        <v>618</v>
      </c>
      <c r="H956" s="333">
        <v>650</v>
      </c>
      <c r="I956" s="391">
        <v>670</v>
      </c>
      <c r="J956" s="391">
        <f t="shared" si="69"/>
        <v>-20</v>
      </c>
      <c r="K956" s="432">
        <f t="shared" si="70"/>
        <v>438.75</v>
      </c>
      <c r="L956" s="212"/>
    </row>
    <row r="957" spans="1:12" ht="11.25" customHeight="1">
      <c r="A957" s="81"/>
      <c r="B957" s="344" t="s">
        <v>630</v>
      </c>
      <c r="C957" s="40" t="s">
        <v>740</v>
      </c>
      <c r="D957" s="40" t="s">
        <v>2042</v>
      </c>
      <c r="E957" s="41">
        <v>30000</v>
      </c>
      <c r="F957" s="42">
        <v>10</v>
      </c>
      <c r="G957" s="11" t="s">
        <v>716</v>
      </c>
      <c r="H957" s="333">
        <v>650</v>
      </c>
      <c r="I957" s="391">
        <v>670</v>
      </c>
      <c r="J957" s="391">
        <f t="shared" si="69"/>
        <v>-20</v>
      </c>
      <c r="K957" s="432">
        <f t="shared" si="70"/>
        <v>438.75</v>
      </c>
      <c r="L957" s="212"/>
    </row>
    <row r="958" spans="1:12" ht="11.25" customHeight="1">
      <c r="A958" s="81"/>
      <c r="B958" s="344" t="s">
        <v>93</v>
      </c>
      <c r="C958" s="40" t="s">
        <v>740</v>
      </c>
      <c r="D958" s="40" t="s">
        <v>2042</v>
      </c>
      <c r="E958" s="41">
        <v>60000</v>
      </c>
      <c r="F958" s="42">
        <v>20</v>
      </c>
      <c r="G958" s="11" t="s">
        <v>635</v>
      </c>
      <c r="H958" s="333">
        <v>650</v>
      </c>
      <c r="I958" s="391">
        <v>670</v>
      </c>
      <c r="J958" s="391">
        <f t="shared" si="69"/>
        <v>-20</v>
      </c>
      <c r="K958" s="432">
        <f t="shared" si="70"/>
        <v>438.75</v>
      </c>
      <c r="L958" s="212"/>
    </row>
    <row r="959" spans="1:12" ht="11.25" customHeight="1">
      <c r="A959" s="81"/>
      <c r="B959" s="344" t="s">
        <v>94</v>
      </c>
      <c r="C959" s="40" t="s">
        <v>740</v>
      </c>
      <c r="D959" s="40" t="s">
        <v>2042</v>
      </c>
      <c r="E959" s="41">
        <v>60000</v>
      </c>
      <c r="F959" s="42">
        <v>20</v>
      </c>
      <c r="G959" s="11" t="s">
        <v>716</v>
      </c>
      <c r="H959" s="333">
        <v>680</v>
      </c>
      <c r="I959" s="391">
        <v>710</v>
      </c>
      <c r="J959" s="391">
        <f t="shared" si="69"/>
        <v>-30</v>
      </c>
      <c r="K959" s="432">
        <f t="shared" si="70"/>
        <v>459</v>
      </c>
      <c r="L959" s="212"/>
    </row>
    <row r="960" spans="1:12" ht="11.25" customHeight="1" thickBot="1">
      <c r="A960" s="80"/>
      <c r="B960" s="342" t="s">
        <v>634</v>
      </c>
      <c r="C960" s="43" t="s">
        <v>740</v>
      </c>
      <c r="D960" s="43" t="s">
        <v>2042</v>
      </c>
      <c r="E960" s="44">
        <v>120000</v>
      </c>
      <c r="F960" s="45">
        <v>50</v>
      </c>
      <c r="G960" s="46" t="s">
        <v>716</v>
      </c>
      <c r="H960" s="921">
        <v>710</v>
      </c>
      <c r="I960" s="392">
        <v>710</v>
      </c>
      <c r="J960" s="392">
        <f t="shared" si="69"/>
        <v>0</v>
      </c>
      <c r="K960" s="443">
        <f t="shared" si="70"/>
        <v>479.25</v>
      </c>
      <c r="L960" s="214"/>
    </row>
    <row r="961" spans="1:12" ht="11.25" customHeight="1">
      <c r="A961" s="121"/>
      <c r="B961" s="343" t="s">
        <v>2199</v>
      </c>
      <c r="C961" s="36" t="s">
        <v>999</v>
      </c>
      <c r="D961" s="36" t="s">
        <v>2039</v>
      </c>
      <c r="E961" s="37">
        <v>50000</v>
      </c>
      <c r="F961" s="38">
        <v>5</v>
      </c>
      <c r="G961" s="39" t="s">
        <v>474</v>
      </c>
      <c r="H961" s="922">
        <v>820</v>
      </c>
      <c r="I961" s="402" t="s">
        <v>455</v>
      </c>
      <c r="J961" s="402" t="str">
        <f t="shared" ref="J961:J964" si="71">IF(I961="-","-",H961-I961)</f>
        <v>-</v>
      </c>
      <c r="K961" s="442">
        <f t="shared" si="70"/>
        <v>553.5</v>
      </c>
      <c r="L961" s="216" t="s">
        <v>1547</v>
      </c>
    </row>
    <row r="962" spans="1:12" ht="11.25" customHeight="1">
      <c r="A962" s="81"/>
      <c r="B962" s="344" t="s">
        <v>2194</v>
      </c>
      <c r="C962" s="40" t="s">
        <v>999</v>
      </c>
      <c r="D962" s="40" t="s">
        <v>2039</v>
      </c>
      <c r="E962" s="41">
        <v>100000</v>
      </c>
      <c r="F962" s="42">
        <v>10</v>
      </c>
      <c r="G962" s="11" t="s">
        <v>474</v>
      </c>
      <c r="H962" s="333">
        <v>850</v>
      </c>
      <c r="I962" s="391" t="s">
        <v>455</v>
      </c>
      <c r="J962" s="391" t="str">
        <f t="shared" si="71"/>
        <v>-</v>
      </c>
      <c r="K962" s="432">
        <f t="shared" si="70"/>
        <v>573.75</v>
      </c>
      <c r="L962" s="212" t="s">
        <v>1547</v>
      </c>
    </row>
    <row r="963" spans="1:12" ht="11.25" customHeight="1">
      <c r="A963" s="81"/>
      <c r="B963" s="344" t="s">
        <v>2197</v>
      </c>
      <c r="C963" s="40" t="s">
        <v>999</v>
      </c>
      <c r="D963" s="40" t="s">
        <v>2039</v>
      </c>
      <c r="E963" s="41">
        <v>100000</v>
      </c>
      <c r="F963" s="42">
        <v>10</v>
      </c>
      <c r="G963" s="11" t="s">
        <v>475</v>
      </c>
      <c r="H963" s="333">
        <v>1080</v>
      </c>
      <c r="I963" s="391" t="s">
        <v>455</v>
      </c>
      <c r="J963" s="391" t="str">
        <f t="shared" si="71"/>
        <v>-</v>
      </c>
      <c r="K963" s="432">
        <f t="shared" si="70"/>
        <v>729</v>
      </c>
      <c r="L963" s="212" t="s">
        <v>1547</v>
      </c>
    </row>
    <row r="964" spans="1:12" ht="11.25" customHeight="1">
      <c r="A964" s="81"/>
      <c r="B964" s="344" t="s">
        <v>2198</v>
      </c>
      <c r="C964" s="40" t="s">
        <v>999</v>
      </c>
      <c r="D964" s="40" t="s">
        <v>2039</v>
      </c>
      <c r="E964" s="41">
        <v>200000</v>
      </c>
      <c r="F964" s="42">
        <v>20</v>
      </c>
      <c r="G964" s="11" t="s">
        <v>475</v>
      </c>
      <c r="H964" s="333">
        <v>1080</v>
      </c>
      <c r="I964" s="391" t="s">
        <v>455</v>
      </c>
      <c r="J964" s="391" t="str">
        <f t="shared" si="71"/>
        <v>-</v>
      </c>
      <c r="K964" s="432">
        <f t="shared" si="70"/>
        <v>729</v>
      </c>
      <c r="L964" s="212" t="s">
        <v>1547</v>
      </c>
    </row>
    <row r="965" spans="1:12" ht="3.95" customHeight="1">
      <c r="A965" s="121"/>
      <c r="B965" s="351"/>
      <c r="C965" s="120"/>
      <c r="D965" s="120"/>
      <c r="E965" s="119"/>
      <c r="F965" s="118"/>
      <c r="G965" s="123"/>
      <c r="H965" s="333" t="s">
        <v>1195</v>
      </c>
      <c r="I965" s="399"/>
      <c r="J965" s="399"/>
      <c r="K965" s="444"/>
      <c r="L965" s="211"/>
    </row>
    <row r="966" spans="1:12" ht="11.25" customHeight="1">
      <c r="A966" s="81"/>
      <c r="B966" s="344" t="s">
        <v>2200</v>
      </c>
      <c r="C966" s="40" t="s">
        <v>740</v>
      </c>
      <c r="D966" s="40" t="s">
        <v>2042</v>
      </c>
      <c r="E966" s="41">
        <v>60000</v>
      </c>
      <c r="F966" s="42">
        <v>20</v>
      </c>
      <c r="G966" s="11" t="s">
        <v>474</v>
      </c>
      <c r="H966" s="333">
        <v>850</v>
      </c>
      <c r="I966" s="391" t="s">
        <v>455</v>
      </c>
      <c r="J966" s="391" t="str">
        <f t="shared" ref="J966:J969" si="72">IF(I966="-","-",H966-I966)</f>
        <v>-</v>
      </c>
      <c r="K966" s="432">
        <f t="shared" si="70"/>
        <v>573.75</v>
      </c>
      <c r="L966" s="212" t="s">
        <v>1547</v>
      </c>
    </row>
    <row r="967" spans="1:12" ht="11.25" customHeight="1">
      <c r="A967" s="81"/>
      <c r="B967" s="344" t="s">
        <v>2195</v>
      </c>
      <c r="C967" s="40" t="s">
        <v>740</v>
      </c>
      <c r="D967" s="40" t="s">
        <v>2042</v>
      </c>
      <c r="E967" s="41">
        <v>150000</v>
      </c>
      <c r="F967" s="42">
        <v>50</v>
      </c>
      <c r="G967" s="11" t="s">
        <v>474</v>
      </c>
      <c r="H967" s="333">
        <v>850</v>
      </c>
      <c r="I967" s="391" t="s">
        <v>455</v>
      </c>
      <c r="J967" s="391" t="str">
        <f t="shared" si="72"/>
        <v>-</v>
      </c>
      <c r="K967" s="432">
        <f t="shared" si="70"/>
        <v>573.75</v>
      </c>
      <c r="L967" s="212" t="s">
        <v>1547</v>
      </c>
    </row>
    <row r="968" spans="1:12" ht="11.25" customHeight="1">
      <c r="A968" s="81"/>
      <c r="B968" s="344" t="s">
        <v>2196</v>
      </c>
      <c r="C968" s="40" t="s">
        <v>740</v>
      </c>
      <c r="D968" s="40" t="s">
        <v>2042</v>
      </c>
      <c r="E968" s="41">
        <v>150000</v>
      </c>
      <c r="F968" s="42">
        <v>50</v>
      </c>
      <c r="G968" s="11" t="s">
        <v>475</v>
      </c>
      <c r="H968" s="333">
        <v>1080</v>
      </c>
      <c r="I968" s="391" t="s">
        <v>455</v>
      </c>
      <c r="J968" s="391" t="str">
        <f t="shared" si="72"/>
        <v>-</v>
      </c>
      <c r="K968" s="432">
        <f t="shared" si="70"/>
        <v>729</v>
      </c>
      <c r="L968" s="212" t="s">
        <v>1547</v>
      </c>
    </row>
    <row r="969" spans="1:12" ht="11.25" customHeight="1" thickBot="1">
      <c r="A969" s="80"/>
      <c r="B969" s="342" t="s">
        <v>2196</v>
      </c>
      <c r="C969" s="43" t="s">
        <v>740</v>
      </c>
      <c r="D969" s="43" t="s">
        <v>2042</v>
      </c>
      <c r="E969" s="44">
        <v>300000</v>
      </c>
      <c r="F969" s="45">
        <v>100</v>
      </c>
      <c r="G969" s="46" t="s">
        <v>475</v>
      </c>
      <c r="H969" s="921">
        <v>1080</v>
      </c>
      <c r="I969" s="392" t="s">
        <v>455</v>
      </c>
      <c r="J969" s="392" t="str">
        <f t="shared" si="72"/>
        <v>-</v>
      </c>
      <c r="K969" s="443">
        <f t="shared" si="70"/>
        <v>729</v>
      </c>
      <c r="L969" s="214" t="s">
        <v>1547</v>
      </c>
    </row>
    <row r="970" spans="1:12" ht="17.25" customHeight="1">
      <c r="A970" s="81"/>
      <c r="B970" s="340" t="s">
        <v>1539</v>
      </c>
      <c r="C970" s="268" t="s">
        <v>740</v>
      </c>
      <c r="D970" s="268" t="s">
        <v>2042</v>
      </c>
      <c r="E970" s="269">
        <v>15000</v>
      </c>
      <c r="F970" s="270">
        <v>5</v>
      </c>
      <c r="G970" s="271" t="s">
        <v>1549</v>
      </c>
      <c r="H970" s="961">
        <v>320</v>
      </c>
      <c r="I970" s="394">
        <v>310</v>
      </c>
      <c r="J970" s="394">
        <f t="shared" si="69"/>
        <v>10</v>
      </c>
      <c r="K970" s="431">
        <f t="shared" ref="K970:K972" si="73">(H970)-(H970)/100*($E$4)</f>
        <v>192</v>
      </c>
      <c r="L970" s="272"/>
    </row>
    <row r="971" spans="1:12" ht="17.25" customHeight="1">
      <c r="A971" s="81"/>
      <c r="B971" s="340" t="s">
        <v>1540</v>
      </c>
      <c r="C971" s="268" t="s">
        <v>740</v>
      </c>
      <c r="D971" s="268" t="s">
        <v>2042</v>
      </c>
      <c r="E971" s="269">
        <v>30000</v>
      </c>
      <c r="F971" s="270">
        <v>10</v>
      </c>
      <c r="G971" s="271" t="s">
        <v>1549</v>
      </c>
      <c r="H971" s="960">
        <v>320</v>
      </c>
      <c r="I971" s="394">
        <v>310</v>
      </c>
      <c r="J971" s="394">
        <f t="shared" si="69"/>
        <v>10</v>
      </c>
      <c r="K971" s="431">
        <f t="shared" si="73"/>
        <v>192</v>
      </c>
      <c r="L971" s="272"/>
    </row>
    <row r="972" spans="1:12" ht="17.25" customHeight="1" thickBot="1">
      <c r="A972" s="80"/>
      <c r="B972" s="350" t="s">
        <v>1541</v>
      </c>
      <c r="C972" s="296" t="s">
        <v>740</v>
      </c>
      <c r="D972" s="296" t="s">
        <v>2042</v>
      </c>
      <c r="E972" s="297">
        <v>60000</v>
      </c>
      <c r="F972" s="298">
        <v>20</v>
      </c>
      <c r="G972" s="299" t="s">
        <v>1550</v>
      </c>
      <c r="H972" s="962">
        <v>360</v>
      </c>
      <c r="I972" s="398">
        <v>340</v>
      </c>
      <c r="J972" s="398">
        <f t="shared" si="69"/>
        <v>20</v>
      </c>
      <c r="K972" s="446">
        <f t="shared" si="73"/>
        <v>216</v>
      </c>
      <c r="L972" s="300"/>
    </row>
    <row r="973" spans="1:12" ht="11.25" customHeight="1">
      <c r="A973" s="124"/>
      <c r="B973" s="343" t="s">
        <v>938</v>
      </c>
      <c r="C973" s="36" t="s">
        <v>1000</v>
      </c>
      <c r="D973" s="36" t="s">
        <v>1906</v>
      </c>
      <c r="E973" s="37">
        <v>1500</v>
      </c>
      <c r="F973" s="38">
        <v>0.2</v>
      </c>
      <c r="G973" s="39" t="s">
        <v>412</v>
      </c>
      <c r="H973" s="922">
        <v>390</v>
      </c>
      <c r="I973" s="391">
        <v>335</v>
      </c>
      <c r="J973" s="402">
        <f t="shared" si="69"/>
        <v>55</v>
      </c>
      <c r="K973" s="442">
        <f>(H973)-(H973)/100*($E$3)</f>
        <v>263.25</v>
      </c>
      <c r="L973" s="211" t="s">
        <v>1561</v>
      </c>
    </row>
    <row r="974" spans="1:12">
      <c r="A974" s="81"/>
      <c r="B974" s="344" t="s">
        <v>942</v>
      </c>
      <c r="C974" s="40" t="s">
        <v>1000</v>
      </c>
      <c r="D974" s="40" t="s">
        <v>1906</v>
      </c>
      <c r="E974" s="41">
        <v>3000</v>
      </c>
      <c r="F974" s="42">
        <v>0.5</v>
      </c>
      <c r="G974" s="11" t="s">
        <v>412</v>
      </c>
      <c r="H974" s="333">
        <v>390</v>
      </c>
      <c r="I974" s="391">
        <v>335</v>
      </c>
      <c r="J974" s="391">
        <f t="shared" si="69"/>
        <v>55</v>
      </c>
      <c r="K974" s="432">
        <f t="shared" ref="K974:K981" si="74">(H974)-(H974)/100*($E$3)</f>
        <v>263.25</v>
      </c>
      <c r="L974" s="211" t="s">
        <v>1561</v>
      </c>
    </row>
    <row r="975" spans="1:12">
      <c r="A975" s="81"/>
      <c r="B975" s="344" t="s">
        <v>944</v>
      </c>
      <c r="C975" s="40" t="s">
        <v>1000</v>
      </c>
      <c r="D975" s="40" t="s">
        <v>1906</v>
      </c>
      <c r="E975" s="41">
        <v>6000</v>
      </c>
      <c r="F975" s="42">
        <v>1</v>
      </c>
      <c r="G975" s="11" t="s">
        <v>412</v>
      </c>
      <c r="H975" s="333">
        <v>390</v>
      </c>
      <c r="I975" s="391">
        <v>335</v>
      </c>
      <c r="J975" s="391">
        <f t="shared" si="69"/>
        <v>55</v>
      </c>
      <c r="K975" s="432">
        <f t="shared" si="74"/>
        <v>263.25</v>
      </c>
      <c r="L975" s="211" t="s">
        <v>1561</v>
      </c>
    </row>
    <row r="976" spans="1:12">
      <c r="A976" s="81"/>
      <c r="B976" s="344" t="s">
        <v>940</v>
      </c>
      <c r="C976" s="40" t="s">
        <v>1000</v>
      </c>
      <c r="D976" s="40" t="s">
        <v>1906</v>
      </c>
      <c r="E976" s="41">
        <v>15000</v>
      </c>
      <c r="F976" s="42">
        <v>2</v>
      </c>
      <c r="G976" s="11" t="s">
        <v>412</v>
      </c>
      <c r="H976" s="333">
        <v>390</v>
      </c>
      <c r="I976" s="391">
        <v>335</v>
      </c>
      <c r="J976" s="391">
        <f t="shared" si="69"/>
        <v>55</v>
      </c>
      <c r="K976" s="432">
        <f t="shared" si="74"/>
        <v>263.25</v>
      </c>
      <c r="L976" s="211" t="s">
        <v>1561</v>
      </c>
    </row>
    <row r="977" spans="1:12" ht="3.95" customHeight="1">
      <c r="A977" s="81"/>
      <c r="B977" s="344"/>
      <c r="C977" s="40"/>
      <c r="D977" s="40"/>
      <c r="E977" s="41"/>
      <c r="F977" s="42"/>
      <c r="G977" s="11"/>
      <c r="H977" s="333" t="s">
        <v>1195</v>
      </c>
      <c r="I977" s="391"/>
      <c r="J977" s="391"/>
      <c r="K977" s="432"/>
      <c r="L977" s="211"/>
    </row>
    <row r="978" spans="1:12">
      <c r="A978" s="81"/>
      <c r="B978" s="344" t="s">
        <v>939</v>
      </c>
      <c r="C978" s="40" t="s">
        <v>1000</v>
      </c>
      <c r="D978" s="40" t="s">
        <v>1906</v>
      </c>
      <c r="E978" s="41">
        <v>1500</v>
      </c>
      <c r="F978" s="42">
        <v>0.5</v>
      </c>
      <c r="G978" s="11" t="s">
        <v>412</v>
      </c>
      <c r="H978" s="333">
        <v>430</v>
      </c>
      <c r="I978" s="391">
        <v>360</v>
      </c>
      <c r="J978" s="391">
        <f t="shared" si="69"/>
        <v>70</v>
      </c>
      <c r="K978" s="432">
        <f t="shared" si="74"/>
        <v>290.25</v>
      </c>
      <c r="L978" s="211" t="s">
        <v>1561</v>
      </c>
    </row>
    <row r="979" spans="1:12">
      <c r="A979" s="81"/>
      <c r="B979" s="344" t="s">
        <v>943</v>
      </c>
      <c r="C979" s="40" t="s">
        <v>1000</v>
      </c>
      <c r="D979" s="40" t="s">
        <v>1906</v>
      </c>
      <c r="E979" s="41">
        <v>3000</v>
      </c>
      <c r="F979" s="42">
        <v>1</v>
      </c>
      <c r="G979" s="11" t="s">
        <v>412</v>
      </c>
      <c r="H979" s="333">
        <v>430</v>
      </c>
      <c r="I979" s="391">
        <v>360</v>
      </c>
      <c r="J979" s="391">
        <f t="shared" si="69"/>
        <v>70</v>
      </c>
      <c r="K979" s="432">
        <f t="shared" si="74"/>
        <v>290.25</v>
      </c>
      <c r="L979" s="211" t="s">
        <v>1561</v>
      </c>
    </row>
    <row r="980" spans="1:12">
      <c r="A980" s="81"/>
      <c r="B980" s="341" t="s">
        <v>945</v>
      </c>
      <c r="C980" s="47" t="s">
        <v>1000</v>
      </c>
      <c r="D980" s="47" t="s">
        <v>1906</v>
      </c>
      <c r="E980" s="48">
        <v>6000</v>
      </c>
      <c r="F980" s="49">
        <v>2</v>
      </c>
      <c r="G980" s="50" t="s">
        <v>412</v>
      </c>
      <c r="H980" s="333">
        <v>430</v>
      </c>
      <c r="I980" s="391">
        <v>360</v>
      </c>
      <c r="J980" s="388">
        <f t="shared" ref="J980:J1048" si="75">IF(I980="-","-",H980-I980)</f>
        <v>70</v>
      </c>
      <c r="K980" s="441">
        <f t="shared" si="74"/>
        <v>290.25</v>
      </c>
      <c r="L980" s="211" t="s">
        <v>1561</v>
      </c>
    </row>
    <row r="981" spans="1:12">
      <c r="A981" s="81"/>
      <c r="B981" s="344" t="s">
        <v>941</v>
      </c>
      <c r="C981" s="40" t="s">
        <v>1000</v>
      </c>
      <c r="D981" s="40" t="s">
        <v>1906</v>
      </c>
      <c r="E981" s="41">
        <v>15000</v>
      </c>
      <c r="F981" s="42">
        <v>5</v>
      </c>
      <c r="G981" s="11" t="s">
        <v>412</v>
      </c>
      <c r="H981" s="333">
        <v>430</v>
      </c>
      <c r="I981" s="391">
        <v>360</v>
      </c>
      <c r="J981" s="391">
        <f t="shared" si="75"/>
        <v>70</v>
      </c>
      <c r="K981" s="432">
        <f t="shared" si="74"/>
        <v>290.25</v>
      </c>
      <c r="L981" s="211" t="s">
        <v>1561</v>
      </c>
    </row>
    <row r="982" spans="1:12" ht="3.95" customHeight="1">
      <c r="A982" s="81"/>
      <c r="B982" s="341"/>
      <c r="C982" s="47"/>
      <c r="D982" s="47"/>
      <c r="E982" s="48"/>
      <c r="F982" s="49"/>
      <c r="G982" s="50"/>
      <c r="H982" s="333" t="s">
        <v>1195</v>
      </c>
      <c r="I982" s="388"/>
      <c r="J982" s="388"/>
      <c r="K982" s="441"/>
      <c r="L982" s="211"/>
    </row>
    <row r="983" spans="1:12">
      <c r="A983" s="81"/>
      <c r="B983" s="341" t="s">
        <v>675</v>
      </c>
      <c r="C983" s="47" t="s">
        <v>13</v>
      </c>
      <c r="D983" s="47" t="s">
        <v>1912</v>
      </c>
      <c r="E983" s="48" t="s">
        <v>455</v>
      </c>
      <c r="F983" s="49" t="s">
        <v>455</v>
      </c>
      <c r="G983" s="50" t="s">
        <v>455</v>
      </c>
      <c r="H983" s="333">
        <v>45</v>
      </c>
      <c r="I983" s="388">
        <v>45</v>
      </c>
      <c r="J983" s="388">
        <f t="shared" si="75"/>
        <v>0</v>
      </c>
      <c r="K983" s="441">
        <f>H983</f>
        <v>45</v>
      </c>
      <c r="L983" s="211" t="s">
        <v>1561</v>
      </c>
    </row>
    <row r="984" spans="1:12">
      <c r="A984" s="81"/>
      <c r="B984" s="341" t="s">
        <v>676</v>
      </c>
      <c r="C984" s="47" t="s">
        <v>679</v>
      </c>
      <c r="D984" s="47" t="s">
        <v>1910</v>
      </c>
      <c r="E984" s="48" t="s">
        <v>455</v>
      </c>
      <c r="F984" s="49" t="s">
        <v>455</v>
      </c>
      <c r="G984" s="50" t="s">
        <v>455</v>
      </c>
      <c r="H984" s="333">
        <v>50</v>
      </c>
      <c r="I984" s="388">
        <v>45</v>
      </c>
      <c r="J984" s="388">
        <f t="shared" si="75"/>
        <v>5</v>
      </c>
      <c r="K984" s="441">
        <f t="shared" ref="K984:K986" si="76">H984</f>
        <v>50</v>
      </c>
      <c r="L984" s="211" t="s">
        <v>1561</v>
      </c>
    </row>
    <row r="985" spans="1:12">
      <c r="A985" s="81"/>
      <c r="B985" s="341" t="s">
        <v>677</v>
      </c>
      <c r="C985" s="47" t="s">
        <v>680</v>
      </c>
      <c r="D985" s="47" t="s">
        <v>1911</v>
      </c>
      <c r="E985" s="48" t="s">
        <v>455</v>
      </c>
      <c r="F985" s="49" t="s">
        <v>455</v>
      </c>
      <c r="G985" s="50" t="s">
        <v>455</v>
      </c>
      <c r="H985" s="333">
        <v>50</v>
      </c>
      <c r="I985" s="388">
        <v>45</v>
      </c>
      <c r="J985" s="388">
        <f t="shared" si="75"/>
        <v>5</v>
      </c>
      <c r="K985" s="441">
        <f t="shared" si="76"/>
        <v>50</v>
      </c>
      <c r="L985" s="211" t="s">
        <v>1561</v>
      </c>
    </row>
    <row r="986" spans="1:12" ht="12" thickBot="1">
      <c r="A986" s="80"/>
      <c r="B986" s="342" t="s">
        <v>678</v>
      </c>
      <c r="C986" s="43" t="s">
        <v>681</v>
      </c>
      <c r="D986" s="43" t="s">
        <v>1913</v>
      </c>
      <c r="E986" s="44" t="s">
        <v>455</v>
      </c>
      <c r="F986" s="45" t="s">
        <v>455</v>
      </c>
      <c r="G986" s="46" t="s">
        <v>455</v>
      </c>
      <c r="H986" s="921">
        <v>50</v>
      </c>
      <c r="I986" s="392">
        <v>45</v>
      </c>
      <c r="J986" s="392">
        <f t="shared" si="75"/>
        <v>5</v>
      </c>
      <c r="K986" s="441">
        <f t="shared" si="76"/>
        <v>50</v>
      </c>
      <c r="L986" s="211" t="s">
        <v>1561</v>
      </c>
    </row>
    <row r="987" spans="1:12" ht="14.25" customHeight="1">
      <c r="A987" s="476"/>
      <c r="B987" s="355" t="s">
        <v>2202</v>
      </c>
      <c r="C987" s="302" t="s">
        <v>1000</v>
      </c>
      <c r="D987" s="302" t="s">
        <v>1906</v>
      </c>
      <c r="E987" s="303">
        <v>1500</v>
      </c>
      <c r="F987" s="304">
        <v>0.2</v>
      </c>
      <c r="G987" s="305" t="s">
        <v>2261</v>
      </c>
      <c r="H987" s="961">
        <v>220</v>
      </c>
      <c r="I987" s="400" t="s">
        <v>455</v>
      </c>
      <c r="J987" s="400" t="str">
        <f t="shared" si="75"/>
        <v>-</v>
      </c>
      <c r="K987" s="445">
        <f t="shared" ref="K987:K1020" si="77">(H987)-(H987)/100*($E$4)</f>
        <v>132</v>
      </c>
      <c r="L987" s="306" t="s">
        <v>1547</v>
      </c>
    </row>
    <row r="988" spans="1:12" ht="14.25" customHeight="1">
      <c r="A988" s="520"/>
      <c r="B988" s="340" t="s">
        <v>2201</v>
      </c>
      <c r="C988" s="268" t="s">
        <v>1000</v>
      </c>
      <c r="D988" s="268" t="s">
        <v>1906</v>
      </c>
      <c r="E988" s="269">
        <v>3000</v>
      </c>
      <c r="F988" s="270">
        <v>0.5</v>
      </c>
      <c r="G988" s="271" t="s">
        <v>2261</v>
      </c>
      <c r="H988" s="960">
        <v>220</v>
      </c>
      <c r="I988" s="394" t="s">
        <v>455</v>
      </c>
      <c r="J988" s="394" t="str">
        <f t="shared" si="75"/>
        <v>-</v>
      </c>
      <c r="K988" s="431">
        <f t="shared" si="77"/>
        <v>132</v>
      </c>
      <c r="L988" s="272" t="s">
        <v>1547</v>
      </c>
    </row>
    <row r="989" spans="1:12" ht="14.25" customHeight="1">
      <c r="A989" s="520"/>
      <c r="B989" s="340" t="s">
        <v>2204</v>
      </c>
      <c r="C989" s="268" t="s">
        <v>1000</v>
      </c>
      <c r="D989" s="268" t="s">
        <v>1906</v>
      </c>
      <c r="E989" s="269">
        <v>6000</v>
      </c>
      <c r="F989" s="270">
        <v>1</v>
      </c>
      <c r="G989" s="271" t="s">
        <v>2261</v>
      </c>
      <c r="H989" s="960">
        <v>220</v>
      </c>
      <c r="I989" s="394" t="s">
        <v>455</v>
      </c>
      <c r="J989" s="394" t="str">
        <f t="shared" si="75"/>
        <v>-</v>
      </c>
      <c r="K989" s="431">
        <f t="shared" si="77"/>
        <v>132</v>
      </c>
      <c r="L989" s="272" t="s">
        <v>1547</v>
      </c>
    </row>
    <row r="990" spans="1:12" ht="14.25" customHeight="1">
      <c r="A990" s="520"/>
      <c r="B990" s="347" t="s">
        <v>2203</v>
      </c>
      <c r="C990" s="287" t="s">
        <v>1000</v>
      </c>
      <c r="D990" s="287" t="s">
        <v>1906</v>
      </c>
      <c r="E990" s="288">
        <v>15000</v>
      </c>
      <c r="F990" s="289">
        <v>2</v>
      </c>
      <c r="G990" s="290" t="s">
        <v>2261</v>
      </c>
      <c r="H990" s="962">
        <v>220</v>
      </c>
      <c r="I990" s="395" t="s">
        <v>455</v>
      </c>
      <c r="J990" s="395" t="str">
        <f t="shared" ref="J990" si="78">IF(I990="-","-",H990-I990)</f>
        <v>-</v>
      </c>
      <c r="K990" s="447">
        <f t="shared" ref="K990" si="79">(H990)-(H990)/100*($E$4)</f>
        <v>132</v>
      </c>
      <c r="L990" s="272" t="s">
        <v>1547</v>
      </c>
    </row>
    <row r="991" spans="1:12" ht="3.95" customHeight="1">
      <c r="A991" s="81"/>
      <c r="B991" s="344"/>
      <c r="C991" s="40"/>
      <c r="D991" s="40"/>
      <c r="E991" s="41"/>
      <c r="F991" s="42"/>
      <c r="G991" s="11"/>
      <c r="H991" s="333" t="s">
        <v>1195</v>
      </c>
      <c r="I991" s="391"/>
      <c r="J991" s="391"/>
      <c r="K991" s="432"/>
      <c r="L991" s="211"/>
    </row>
    <row r="992" spans="1:12" ht="14.25" customHeight="1">
      <c r="A992" s="520"/>
      <c r="B992" s="340" t="s">
        <v>2320</v>
      </c>
      <c r="C992" s="268" t="s">
        <v>2321</v>
      </c>
      <c r="D992" s="268"/>
      <c r="E992" s="269"/>
      <c r="F992" s="270"/>
      <c r="G992" s="271"/>
      <c r="H992" s="960">
        <v>25</v>
      </c>
      <c r="I992" s="394"/>
      <c r="J992" s="394"/>
      <c r="K992" s="450">
        <f t="shared" si="77"/>
        <v>15</v>
      </c>
      <c r="L992" s="272" t="s">
        <v>1547</v>
      </c>
    </row>
    <row r="993" spans="1:12" ht="14.25" customHeight="1" thickBot="1">
      <c r="A993" s="521"/>
      <c r="B993" s="350" t="s">
        <v>2318</v>
      </c>
      <c r="C993" s="296" t="s">
        <v>2319</v>
      </c>
      <c r="D993" s="296" t="s">
        <v>1906</v>
      </c>
      <c r="E993" s="297"/>
      <c r="F993" s="298"/>
      <c r="G993" s="299"/>
      <c r="H993" s="967">
        <v>25</v>
      </c>
      <c r="I993" s="398" t="s">
        <v>455</v>
      </c>
      <c r="J993" s="398" t="str">
        <f t="shared" si="75"/>
        <v>-</v>
      </c>
      <c r="K993" s="1035">
        <f t="shared" si="77"/>
        <v>15</v>
      </c>
      <c r="L993" s="300" t="s">
        <v>1547</v>
      </c>
    </row>
    <row r="994" spans="1:12" ht="12" thickBot="1">
      <c r="A994" s="69"/>
      <c r="B994" s="373"/>
      <c r="C994" s="70"/>
      <c r="D994" s="70"/>
      <c r="E994" s="71"/>
      <c r="F994" s="72"/>
      <c r="G994" s="933"/>
      <c r="H994" s="930" t="s">
        <v>1195</v>
      </c>
      <c r="I994" s="932"/>
      <c r="J994" s="413"/>
      <c r="K994" s="335"/>
      <c r="L994" s="205"/>
    </row>
    <row r="995" spans="1:12" ht="13.5" customHeight="1" thickBot="1">
      <c r="A995" s="12"/>
      <c r="B995" s="1047" t="s">
        <v>836</v>
      </c>
      <c r="C995" s="1047"/>
      <c r="D995" s="1047"/>
      <c r="E995" s="154"/>
      <c r="F995" s="154"/>
      <c r="G995" s="154"/>
      <c r="H995" s="1019"/>
      <c r="I995" s="404"/>
      <c r="J995" s="404"/>
      <c r="K995" s="329"/>
      <c r="L995" s="215"/>
    </row>
    <row r="996" spans="1:12" ht="15" customHeight="1">
      <c r="A996" s="121"/>
      <c r="B996" s="339" t="s">
        <v>872</v>
      </c>
      <c r="C996" s="280" t="s">
        <v>1155</v>
      </c>
      <c r="D996" s="280" t="s">
        <v>1964</v>
      </c>
      <c r="E996" s="281">
        <v>15000</v>
      </c>
      <c r="F996" s="282">
        <v>20</v>
      </c>
      <c r="G996" s="283" t="s">
        <v>455</v>
      </c>
      <c r="H996" s="963">
        <v>60</v>
      </c>
      <c r="I996" s="393">
        <v>55</v>
      </c>
      <c r="J996" s="393">
        <f t="shared" si="75"/>
        <v>5</v>
      </c>
      <c r="K996" s="430">
        <f t="shared" si="77"/>
        <v>36</v>
      </c>
      <c r="L996" s="301"/>
    </row>
    <row r="997" spans="1:12" ht="15" customHeight="1">
      <c r="A997" s="81"/>
      <c r="B997" s="347" t="s">
        <v>1043</v>
      </c>
      <c r="C997" s="287" t="s">
        <v>1155</v>
      </c>
      <c r="D997" s="287" t="s">
        <v>1964</v>
      </c>
      <c r="E997" s="288">
        <v>50000</v>
      </c>
      <c r="F997" s="289">
        <v>50</v>
      </c>
      <c r="G997" s="290" t="s">
        <v>455</v>
      </c>
      <c r="H997" s="960">
        <v>65</v>
      </c>
      <c r="I997" s="395">
        <v>60</v>
      </c>
      <c r="J997" s="395">
        <f t="shared" si="75"/>
        <v>5</v>
      </c>
      <c r="K997" s="430">
        <f t="shared" si="77"/>
        <v>39</v>
      </c>
      <c r="L997" s="286"/>
    </row>
    <row r="998" spans="1:12" ht="15" customHeight="1">
      <c r="A998" s="81"/>
      <c r="B998" s="340" t="s">
        <v>1042</v>
      </c>
      <c r="C998" s="268" t="s">
        <v>1155</v>
      </c>
      <c r="D998" s="268" t="s">
        <v>1964</v>
      </c>
      <c r="E998" s="269">
        <v>50000</v>
      </c>
      <c r="F998" s="270">
        <v>100</v>
      </c>
      <c r="G998" s="271" t="s">
        <v>455</v>
      </c>
      <c r="H998" s="960">
        <v>55</v>
      </c>
      <c r="I998" s="394">
        <v>50</v>
      </c>
      <c r="J998" s="394">
        <f t="shared" si="75"/>
        <v>5</v>
      </c>
      <c r="K998" s="430">
        <f t="shared" si="77"/>
        <v>33</v>
      </c>
      <c r="L998" s="272"/>
    </row>
    <row r="999" spans="1:12" ht="3.95" customHeight="1">
      <c r="A999" s="81"/>
      <c r="B999" s="341"/>
      <c r="C999" s="47"/>
      <c r="D999" s="47"/>
      <c r="E999" s="48"/>
      <c r="F999" s="49"/>
      <c r="G999" s="50"/>
      <c r="H999" s="333" t="s">
        <v>1195</v>
      </c>
      <c r="I999" s="388"/>
      <c r="J999" s="388"/>
      <c r="K999" s="441"/>
      <c r="L999" s="213"/>
    </row>
    <row r="1000" spans="1:12" ht="15" customHeight="1">
      <c r="A1000" s="81"/>
      <c r="B1000" s="341" t="s">
        <v>349</v>
      </c>
      <c r="C1000" s="47" t="s">
        <v>1083</v>
      </c>
      <c r="D1000" s="47" t="s">
        <v>1965</v>
      </c>
      <c r="E1000" s="48" t="s">
        <v>455</v>
      </c>
      <c r="F1000" s="49" t="s">
        <v>455</v>
      </c>
      <c r="G1000" s="50" t="s">
        <v>455</v>
      </c>
      <c r="H1000" s="333">
        <v>35</v>
      </c>
      <c r="I1000" s="388">
        <v>35</v>
      </c>
      <c r="J1000" s="388">
        <f t="shared" si="75"/>
        <v>0</v>
      </c>
      <c r="K1000" s="441">
        <f>(H1000)-(H1000)/100*($E$3)</f>
        <v>23.625</v>
      </c>
      <c r="L1000" s="213"/>
    </row>
    <row r="1001" spans="1:12" ht="15" customHeight="1">
      <c r="A1001" s="81"/>
      <c r="B1001" s="341" t="s">
        <v>483</v>
      </c>
      <c r="C1001" s="47" t="s">
        <v>956</v>
      </c>
      <c r="D1001" s="47" t="s">
        <v>1990</v>
      </c>
      <c r="E1001" s="48" t="s">
        <v>455</v>
      </c>
      <c r="F1001" s="49" t="s">
        <v>455</v>
      </c>
      <c r="G1001" s="50" t="s">
        <v>455</v>
      </c>
      <c r="H1001" s="333">
        <v>55</v>
      </c>
      <c r="I1001" s="388">
        <v>50</v>
      </c>
      <c r="J1001" s="388">
        <f t="shared" si="75"/>
        <v>5</v>
      </c>
      <c r="K1001" s="441">
        <f t="shared" ref="K1001:K1003" si="80">(H1001)-(H1001)/100*($E$3)</f>
        <v>37.125</v>
      </c>
      <c r="L1001" s="213"/>
    </row>
    <row r="1002" spans="1:12" ht="15" customHeight="1">
      <c r="A1002" s="81"/>
      <c r="B1002" s="341" t="s">
        <v>484</v>
      </c>
      <c r="C1002" s="47" t="s">
        <v>494</v>
      </c>
      <c r="D1002" s="47" t="s">
        <v>2061</v>
      </c>
      <c r="E1002" s="48" t="s">
        <v>455</v>
      </c>
      <c r="F1002" s="49" t="s">
        <v>455</v>
      </c>
      <c r="G1002" s="50" t="s">
        <v>455</v>
      </c>
      <c r="H1002" s="333">
        <v>35</v>
      </c>
      <c r="I1002" s="388">
        <v>35</v>
      </c>
      <c r="J1002" s="388">
        <f t="shared" si="75"/>
        <v>0</v>
      </c>
      <c r="K1002" s="441">
        <f t="shared" si="80"/>
        <v>23.625</v>
      </c>
      <c r="L1002" s="213"/>
    </row>
    <row r="1003" spans="1:12" ht="15" customHeight="1" thickBot="1">
      <c r="A1003" s="80"/>
      <c r="B1003" s="342" t="s">
        <v>485</v>
      </c>
      <c r="C1003" s="43" t="s">
        <v>495</v>
      </c>
      <c r="D1003" s="43" t="s">
        <v>1966</v>
      </c>
      <c r="E1003" s="44" t="s">
        <v>455</v>
      </c>
      <c r="F1003" s="45" t="s">
        <v>455</v>
      </c>
      <c r="G1003" s="46" t="s">
        <v>455</v>
      </c>
      <c r="H1003" s="924">
        <v>30</v>
      </c>
      <c r="I1003" s="392">
        <v>30</v>
      </c>
      <c r="J1003" s="392">
        <f t="shared" si="75"/>
        <v>0</v>
      </c>
      <c r="K1003" s="443">
        <f t="shared" si="80"/>
        <v>20.25</v>
      </c>
      <c r="L1003" s="214"/>
    </row>
    <row r="1004" spans="1:12" ht="14.1" customHeight="1">
      <c r="A1004" s="81"/>
      <c r="B1004" s="340" t="s">
        <v>586</v>
      </c>
      <c r="C1004" s="268" t="s">
        <v>1155</v>
      </c>
      <c r="D1004" s="268" t="s">
        <v>1964</v>
      </c>
      <c r="E1004" s="269">
        <v>20000</v>
      </c>
      <c r="F1004" s="270">
        <v>10</v>
      </c>
      <c r="G1004" s="271" t="s">
        <v>455</v>
      </c>
      <c r="H1004" s="963">
        <v>105</v>
      </c>
      <c r="I1004" s="394">
        <v>105</v>
      </c>
      <c r="J1004" s="394">
        <f t="shared" si="75"/>
        <v>0</v>
      </c>
      <c r="K1004" s="431">
        <f t="shared" si="77"/>
        <v>63</v>
      </c>
      <c r="L1004" s="272"/>
    </row>
    <row r="1005" spans="1:12" ht="14.1" customHeight="1">
      <c r="A1005" s="81"/>
      <c r="B1005" s="340" t="s">
        <v>587</v>
      </c>
      <c r="C1005" s="268" t="s">
        <v>1155</v>
      </c>
      <c r="D1005" s="268" t="s">
        <v>1964</v>
      </c>
      <c r="E1005" s="269">
        <v>20000</v>
      </c>
      <c r="F1005" s="270">
        <v>50</v>
      </c>
      <c r="G1005" s="271" t="s">
        <v>455</v>
      </c>
      <c r="H1005" s="960">
        <v>85</v>
      </c>
      <c r="I1005" s="394">
        <v>85</v>
      </c>
      <c r="J1005" s="394">
        <f t="shared" si="75"/>
        <v>0</v>
      </c>
      <c r="K1005" s="431">
        <f t="shared" si="77"/>
        <v>51</v>
      </c>
      <c r="L1005" s="272"/>
    </row>
    <row r="1006" spans="1:12" ht="14.1" customHeight="1">
      <c r="A1006" s="81"/>
      <c r="B1006" s="340" t="s">
        <v>589</v>
      </c>
      <c r="C1006" s="268" t="s">
        <v>1155</v>
      </c>
      <c r="D1006" s="268" t="s">
        <v>1964</v>
      </c>
      <c r="E1006" s="269">
        <v>50000</v>
      </c>
      <c r="F1006" s="270">
        <v>20</v>
      </c>
      <c r="G1006" s="271" t="s">
        <v>455</v>
      </c>
      <c r="H1006" s="960">
        <v>115</v>
      </c>
      <c r="I1006" s="394">
        <v>115</v>
      </c>
      <c r="J1006" s="394">
        <f t="shared" si="75"/>
        <v>0</v>
      </c>
      <c r="K1006" s="431">
        <f t="shared" si="77"/>
        <v>69</v>
      </c>
      <c r="L1006" s="272"/>
    </row>
    <row r="1007" spans="1:12" ht="14.1" customHeight="1">
      <c r="A1007" s="81"/>
      <c r="B1007" s="340" t="s">
        <v>588</v>
      </c>
      <c r="C1007" s="268" t="s">
        <v>1155</v>
      </c>
      <c r="D1007" s="268" t="s">
        <v>1964</v>
      </c>
      <c r="E1007" s="269">
        <v>50000</v>
      </c>
      <c r="F1007" s="270">
        <v>100</v>
      </c>
      <c r="G1007" s="271" t="s">
        <v>455</v>
      </c>
      <c r="H1007" s="960">
        <v>90</v>
      </c>
      <c r="I1007" s="394">
        <v>90</v>
      </c>
      <c r="J1007" s="394">
        <f t="shared" si="75"/>
        <v>0</v>
      </c>
      <c r="K1007" s="431">
        <f t="shared" si="77"/>
        <v>54</v>
      </c>
      <c r="L1007" s="272"/>
    </row>
    <row r="1008" spans="1:12" ht="14.1" customHeight="1">
      <c r="A1008" s="81"/>
      <c r="B1008" s="340" t="s">
        <v>590</v>
      </c>
      <c r="C1008" s="268" t="s">
        <v>1155</v>
      </c>
      <c r="D1008" s="268" t="s">
        <v>1964</v>
      </c>
      <c r="E1008" s="269">
        <v>99000</v>
      </c>
      <c r="F1008" s="270">
        <v>50</v>
      </c>
      <c r="G1008" s="271" t="s">
        <v>455</v>
      </c>
      <c r="H1008" s="960">
        <v>99</v>
      </c>
      <c r="I1008" s="394">
        <v>99</v>
      </c>
      <c r="J1008" s="394">
        <f t="shared" si="75"/>
        <v>0</v>
      </c>
      <c r="K1008" s="431">
        <f t="shared" si="77"/>
        <v>59.4</v>
      </c>
      <c r="L1008" s="272"/>
    </row>
    <row r="1009" spans="1:12" ht="14.1" customHeight="1">
      <c r="A1009" s="81"/>
      <c r="B1009" s="340" t="s">
        <v>729</v>
      </c>
      <c r="C1009" s="268" t="s">
        <v>1155</v>
      </c>
      <c r="D1009" s="268" t="s">
        <v>1964</v>
      </c>
      <c r="E1009" s="269">
        <v>100000</v>
      </c>
      <c r="F1009" s="270">
        <v>200</v>
      </c>
      <c r="G1009" s="271" t="s">
        <v>455</v>
      </c>
      <c r="H1009" s="960">
        <v>110</v>
      </c>
      <c r="I1009" s="394">
        <v>110</v>
      </c>
      <c r="J1009" s="394">
        <f t="shared" si="75"/>
        <v>0</v>
      </c>
      <c r="K1009" s="431">
        <f t="shared" si="77"/>
        <v>66</v>
      </c>
      <c r="L1009" s="272"/>
    </row>
    <row r="1010" spans="1:12" ht="14.1" customHeight="1">
      <c r="A1010" s="81"/>
      <c r="B1010" s="340" t="s">
        <v>584</v>
      </c>
      <c r="C1010" s="268" t="s">
        <v>1155</v>
      </c>
      <c r="D1010" s="268" t="s">
        <v>1964</v>
      </c>
      <c r="E1010" s="269">
        <v>200000</v>
      </c>
      <c r="F1010" s="270">
        <v>100</v>
      </c>
      <c r="G1010" s="271" t="s">
        <v>455</v>
      </c>
      <c r="H1010" s="960">
        <v>110</v>
      </c>
      <c r="I1010" s="394">
        <v>110</v>
      </c>
      <c r="J1010" s="394">
        <f t="shared" si="75"/>
        <v>0</v>
      </c>
      <c r="K1010" s="431">
        <f t="shared" si="77"/>
        <v>66</v>
      </c>
      <c r="L1010" s="272"/>
    </row>
    <row r="1011" spans="1:12" ht="14.1" customHeight="1">
      <c r="A1011" s="81"/>
      <c r="B1011" s="340" t="s">
        <v>585</v>
      </c>
      <c r="C1011" s="268" t="s">
        <v>1155</v>
      </c>
      <c r="D1011" s="268" t="s">
        <v>1964</v>
      </c>
      <c r="E1011" s="269">
        <v>200000</v>
      </c>
      <c r="F1011" s="270">
        <v>500</v>
      </c>
      <c r="G1011" s="271" t="s">
        <v>455</v>
      </c>
      <c r="H1011" s="960">
        <v>99</v>
      </c>
      <c r="I1011" s="394">
        <v>99</v>
      </c>
      <c r="J1011" s="394">
        <f t="shared" si="75"/>
        <v>0</v>
      </c>
      <c r="K1011" s="431">
        <f t="shared" si="77"/>
        <v>59.4</v>
      </c>
      <c r="L1011" s="272"/>
    </row>
    <row r="1012" spans="1:12" ht="3.95" customHeight="1">
      <c r="A1012" s="81"/>
      <c r="B1012" s="341"/>
      <c r="C1012" s="47"/>
      <c r="D1012" s="47"/>
      <c r="E1012" s="48"/>
      <c r="F1012" s="49"/>
      <c r="G1012" s="50"/>
      <c r="H1012" s="333" t="s">
        <v>1195</v>
      </c>
      <c r="I1012" s="388"/>
      <c r="J1012" s="388"/>
      <c r="K1012" s="441"/>
      <c r="L1012" s="213"/>
    </row>
    <row r="1013" spans="1:12" ht="14.1" customHeight="1">
      <c r="A1013" s="81"/>
      <c r="B1013" s="341" t="s">
        <v>429</v>
      </c>
      <c r="C1013" s="47" t="s">
        <v>1967</v>
      </c>
      <c r="D1013" s="47" t="s">
        <v>1968</v>
      </c>
      <c r="E1013" s="48" t="s">
        <v>455</v>
      </c>
      <c r="F1013" s="49" t="s">
        <v>455</v>
      </c>
      <c r="G1013" s="50" t="s">
        <v>455</v>
      </c>
      <c r="H1013" s="333">
        <v>30</v>
      </c>
      <c r="I1013" s="388">
        <v>30</v>
      </c>
      <c r="J1013" s="388">
        <f t="shared" si="75"/>
        <v>0</v>
      </c>
      <c r="K1013" s="441">
        <f>(H1013)-(H1013)/100*($E$3)</f>
        <v>20.25</v>
      </c>
      <c r="L1013" s="213"/>
    </row>
    <row r="1014" spans="1:12" ht="14.1" customHeight="1" thickBot="1">
      <c r="A1014" s="80"/>
      <c r="B1014" s="342" t="s">
        <v>430</v>
      </c>
      <c r="C1014" s="43" t="s">
        <v>321</v>
      </c>
      <c r="D1014" s="43" t="s">
        <v>2062</v>
      </c>
      <c r="E1014" s="44" t="s">
        <v>455</v>
      </c>
      <c r="F1014" s="45" t="s">
        <v>455</v>
      </c>
      <c r="G1014" s="46" t="s">
        <v>455</v>
      </c>
      <c r="H1014" s="921">
        <v>30</v>
      </c>
      <c r="I1014" s="392">
        <v>30</v>
      </c>
      <c r="J1014" s="392">
        <f t="shared" si="75"/>
        <v>0</v>
      </c>
      <c r="K1014" s="443">
        <f>(H1014)-(H1014)/100*($E$3)</f>
        <v>20.25</v>
      </c>
      <c r="L1014" s="214"/>
    </row>
    <row r="1015" spans="1:12" ht="29.1" customHeight="1">
      <c r="A1015" s="121"/>
      <c r="B1015" s="355" t="s">
        <v>591</v>
      </c>
      <c r="C1015" s="302" t="s">
        <v>848</v>
      </c>
      <c r="D1015" s="302" t="s">
        <v>1969</v>
      </c>
      <c r="E1015" s="303">
        <v>100000</v>
      </c>
      <c r="F1015" s="304">
        <v>200</v>
      </c>
      <c r="G1015" s="305" t="s">
        <v>455</v>
      </c>
      <c r="H1015" s="961">
        <v>120</v>
      </c>
      <c r="I1015" s="400">
        <v>150</v>
      </c>
      <c r="J1015" s="400">
        <f t="shared" si="75"/>
        <v>-30</v>
      </c>
      <c r="K1015" s="445">
        <f t="shared" si="77"/>
        <v>72</v>
      </c>
      <c r="L1015" s="306"/>
    </row>
    <row r="1016" spans="1:12" ht="29.1" customHeight="1">
      <c r="A1016" s="81"/>
      <c r="B1016" s="340" t="s">
        <v>592</v>
      </c>
      <c r="C1016" s="268" t="s">
        <v>848</v>
      </c>
      <c r="D1016" s="268" t="s">
        <v>1969</v>
      </c>
      <c r="E1016" s="269">
        <v>200000</v>
      </c>
      <c r="F1016" s="270">
        <v>500</v>
      </c>
      <c r="G1016" s="271" t="s">
        <v>455</v>
      </c>
      <c r="H1016" s="960">
        <v>115</v>
      </c>
      <c r="I1016" s="394">
        <v>135</v>
      </c>
      <c r="J1016" s="394">
        <f t="shared" si="75"/>
        <v>-20</v>
      </c>
      <c r="K1016" s="431">
        <f t="shared" si="77"/>
        <v>69</v>
      </c>
      <c r="L1016" s="272"/>
    </row>
    <row r="1017" spans="1:12" ht="29.1" customHeight="1">
      <c r="A1017" s="81"/>
      <c r="B1017" s="340" t="s">
        <v>593</v>
      </c>
      <c r="C1017" s="268" t="s">
        <v>848</v>
      </c>
      <c r="D1017" s="268" t="s">
        <v>1969</v>
      </c>
      <c r="E1017" s="269">
        <v>20000</v>
      </c>
      <c r="F1017" s="270">
        <v>50</v>
      </c>
      <c r="G1017" s="271" t="s">
        <v>455</v>
      </c>
      <c r="H1017" s="960">
        <v>110</v>
      </c>
      <c r="I1017" s="394">
        <v>110</v>
      </c>
      <c r="J1017" s="394">
        <f t="shared" si="75"/>
        <v>0</v>
      </c>
      <c r="K1017" s="431">
        <f t="shared" si="77"/>
        <v>66</v>
      </c>
      <c r="L1017" s="272"/>
    </row>
    <row r="1018" spans="1:12" ht="29.1" customHeight="1" thickBot="1">
      <c r="A1018" s="80"/>
      <c r="B1018" s="350" t="s">
        <v>594</v>
      </c>
      <c r="C1018" s="296" t="s">
        <v>848</v>
      </c>
      <c r="D1018" s="296" t="s">
        <v>1969</v>
      </c>
      <c r="E1018" s="297">
        <v>50000</v>
      </c>
      <c r="F1018" s="298">
        <v>100</v>
      </c>
      <c r="G1018" s="299" t="s">
        <v>455</v>
      </c>
      <c r="H1018" s="962">
        <v>115</v>
      </c>
      <c r="I1018" s="398">
        <v>135</v>
      </c>
      <c r="J1018" s="398">
        <f t="shared" si="75"/>
        <v>-20</v>
      </c>
      <c r="K1018" s="446">
        <f t="shared" si="77"/>
        <v>69</v>
      </c>
      <c r="L1018" s="300"/>
    </row>
    <row r="1019" spans="1:12" ht="50.25" customHeight="1">
      <c r="A1019" s="121"/>
      <c r="B1019" s="355" t="s">
        <v>1467</v>
      </c>
      <c r="C1019" s="302" t="s">
        <v>1155</v>
      </c>
      <c r="D1019" s="302" t="s">
        <v>1964</v>
      </c>
      <c r="E1019" s="303">
        <v>5000</v>
      </c>
      <c r="F1019" s="304">
        <v>5</v>
      </c>
      <c r="G1019" s="305" t="s">
        <v>455</v>
      </c>
      <c r="H1019" s="961">
        <v>50</v>
      </c>
      <c r="I1019" s="400">
        <v>42</v>
      </c>
      <c r="J1019" s="400">
        <f t="shared" si="75"/>
        <v>8</v>
      </c>
      <c r="K1019" s="445">
        <f t="shared" si="77"/>
        <v>30</v>
      </c>
      <c r="L1019" s="306"/>
    </row>
    <row r="1020" spans="1:12" ht="50.25" customHeight="1" thickBot="1">
      <c r="A1020" s="80"/>
      <c r="B1020" s="350" t="s">
        <v>1466</v>
      </c>
      <c r="C1020" s="296" t="s">
        <v>1155</v>
      </c>
      <c r="D1020" s="296" t="s">
        <v>1964</v>
      </c>
      <c r="E1020" s="297">
        <v>10000</v>
      </c>
      <c r="F1020" s="298">
        <v>5</v>
      </c>
      <c r="G1020" s="299" t="s">
        <v>455</v>
      </c>
      <c r="H1020" s="962">
        <v>50</v>
      </c>
      <c r="I1020" s="398">
        <v>42</v>
      </c>
      <c r="J1020" s="398">
        <f t="shared" si="75"/>
        <v>8</v>
      </c>
      <c r="K1020" s="446">
        <f t="shared" si="77"/>
        <v>30</v>
      </c>
      <c r="L1020" s="300"/>
    </row>
    <row r="1021" spans="1:12" ht="57" customHeight="1">
      <c r="A1021" s="121"/>
      <c r="B1021" s="343" t="s">
        <v>191</v>
      </c>
      <c r="C1021" s="36" t="s">
        <v>456</v>
      </c>
      <c r="D1021" s="36" t="s">
        <v>1970</v>
      </c>
      <c r="E1021" s="37">
        <v>150000</v>
      </c>
      <c r="F1021" s="38">
        <v>50</v>
      </c>
      <c r="G1021" s="39" t="s">
        <v>455</v>
      </c>
      <c r="H1021" s="922">
        <v>320</v>
      </c>
      <c r="I1021" s="402">
        <v>260</v>
      </c>
      <c r="J1021" s="402">
        <f t="shared" si="75"/>
        <v>60</v>
      </c>
      <c r="K1021" s="442">
        <f>(H1021)-(H1021)/100*($E$3)</f>
        <v>216</v>
      </c>
      <c r="L1021" s="216"/>
    </row>
    <row r="1022" spans="1:12" ht="57" customHeight="1">
      <c r="A1022" s="121"/>
      <c r="B1022" s="344" t="s">
        <v>192</v>
      </c>
      <c r="C1022" s="40" t="s">
        <v>456</v>
      </c>
      <c r="D1022" s="40" t="s">
        <v>1970</v>
      </c>
      <c r="E1022" s="41">
        <v>300000</v>
      </c>
      <c r="F1022" s="42">
        <v>100</v>
      </c>
      <c r="G1022" s="11" t="s">
        <v>455</v>
      </c>
      <c r="H1022" s="333">
        <v>340</v>
      </c>
      <c r="I1022" s="391">
        <v>275</v>
      </c>
      <c r="J1022" s="391">
        <f t="shared" si="75"/>
        <v>65</v>
      </c>
      <c r="K1022" s="432">
        <f t="shared" ref="K1022:K1041" si="81">(H1022)-(H1022)/100*($E$3)</f>
        <v>229.5</v>
      </c>
      <c r="L1022" s="212"/>
    </row>
    <row r="1023" spans="1:12" ht="57" customHeight="1" thickBot="1">
      <c r="A1023" s="80"/>
      <c r="B1023" s="342" t="s">
        <v>193</v>
      </c>
      <c r="C1023" s="43" t="s">
        <v>456</v>
      </c>
      <c r="D1023" s="43" t="s">
        <v>1970</v>
      </c>
      <c r="E1023" s="44">
        <v>600000</v>
      </c>
      <c r="F1023" s="45">
        <v>200</v>
      </c>
      <c r="G1023" s="46" t="s">
        <v>455</v>
      </c>
      <c r="H1023" s="921">
        <v>340</v>
      </c>
      <c r="I1023" s="392">
        <v>275</v>
      </c>
      <c r="J1023" s="392">
        <f t="shared" si="75"/>
        <v>65</v>
      </c>
      <c r="K1023" s="443">
        <f t="shared" si="81"/>
        <v>229.5</v>
      </c>
      <c r="L1023" s="214"/>
    </row>
    <row r="1024" spans="1:12" ht="36.950000000000003" customHeight="1">
      <c r="A1024" s="121"/>
      <c r="B1024" s="343" t="s">
        <v>194</v>
      </c>
      <c r="C1024" s="36" t="s">
        <v>456</v>
      </c>
      <c r="D1024" s="36" t="s">
        <v>1970</v>
      </c>
      <c r="E1024" s="37">
        <v>1000000</v>
      </c>
      <c r="F1024" s="38">
        <v>100</v>
      </c>
      <c r="G1024" s="39" t="s">
        <v>455</v>
      </c>
      <c r="H1024" s="922">
        <v>630</v>
      </c>
      <c r="I1024" s="391">
        <v>570</v>
      </c>
      <c r="J1024" s="402">
        <f t="shared" si="75"/>
        <v>60</v>
      </c>
      <c r="K1024" s="442">
        <f t="shared" si="81"/>
        <v>425.25</v>
      </c>
      <c r="L1024" s="216"/>
    </row>
    <row r="1025" spans="1:12" ht="36.950000000000003" customHeight="1">
      <c r="A1025" s="121"/>
      <c r="B1025" s="344" t="s">
        <v>195</v>
      </c>
      <c r="C1025" s="40" t="s">
        <v>456</v>
      </c>
      <c r="D1025" s="40" t="s">
        <v>1970</v>
      </c>
      <c r="E1025" s="41">
        <v>3000000</v>
      </c>
      <c r="F1025" s="42">
        <v>500</v>
      </c>
      <c r="G1025" s="11" t="s">
        <v>455</v>
      </c>
      <c r="H1025" s="333">
        <v>650</v>
      </c>
      <c r="I1025" s="391">
        <v>600</v>
      </c>
      <c r="J1025" s="391">
        <f t="shared" si="75"/>
        <v>50</v>
      </c>
      <c r="K1025" s="432">
        <f t="shared" si="81"/>
        <v>438.75</v>
      </c>
      <c r="L1025" s="212"/>
    </row>
    <row r="1026" spans="1:12" ht="36.950000000000003" customHeight="1">
      <c r="A1026" s="121"/>
      <c r="B1026" s="344" t="s">
        <v>70</v>
      </c>
      <c r="C1026" s="40" t="s">
        <v>456</v>
      </c>
      <c r="D1026" s="40" t="s">
        <v>1970</v>
      </c>
      <c r="E1026" s="41">
        <v>5000000</v>
      </c>
      <c r="F1026" s="42">
        <v>500</v>
      </c>
      <c r="G1026" s="11" t="s">
        <v>455</v>
      </c>
      <c r="H1026" s="333">
        <v>850</v>
      </c>
      <c r="I1026" s="391">
        <v>770</v>
      </c>
      <c r="J1026" s="391">
        <f t="shared" si="75"/>
        <v>80</v>
      </c>
      <c r="K1026" s="432">
        <f t="shared" si="81"/>
        <v>573.75</v>
      </c>
      <c r="L1026" s="212"/>
    </row>
    <row r="1027" spans="1:12" ht="36.950000000000003" customHeight="1" thickBot="1">
      <c r="A1027" s="80"/>
      <c r="B1027" s="342" t="s">
        <v>71</v>
      </c>
      <c r="C1027" s="43" t="s">
        <v>456</v>
      </c>
      <c r="D1027" s="43" t="s">
        <v>1970</v>
      </c>
      <c r="E1027" s="44">
        <v>10000000</v>
      </c>
      <c r="F1027" s="45">
        <v>1000</v>
      </c>
      <c r="G1027" s="46" t="s">
        <v>455</v>
      </c>
      <c r="H1027" s="921">
        <v>1160</v>
      </c>
      <c r="I1027" s="392">
        <v>1060</v>
      </c>
      <c r="J1027" s="392">
        <f t="shared" si="75"/>
        <v>100</v>
      </c>
      <c r="K1027" s="443">
        <f t="shared" si="81"/>
        <v>783</v>
      </c>
      <c r="L1027" s="214"/>
    </row>
    <row r="1028" spans="1:12" ht="35.1" customHeight="1">
      <c r="A1028" s="121"/>
      <c r="B1028" s="343" t="s">
        <v>1468</v>
      </c>
      <c r="C1028" s="36" t="s">
        <v>456</v>
      </c>
      <c r="D1028" s="36" t="s">
        <v>1970</v>
      </c>
      <c r="E1028" s="37">
        <v>1000000</v>
      </c>
      <c r="F1028" s="38">
        <v>500</v>
      </c>
      <c r="G1028" s="39" t="s">
        <v>455</v>
      </c>
      <c r="H1028" s="922">
        <v>590</v>
      </c>
      <c r="I1028" s="391">
        <v>630</v>
      </c>
      <c r="J1028" s="402">
        <f t="shared" si="75"/>
        <v>-40</v>
      </c>
      <c r="K1028" s="442">
        <f t="shared" si="81"/>
        <v>398.25</v>
      </c>
      <c r="L1028" s="216" t="s">
        <v>1561</v>
      </c>
    </row>
    <row r="1029" spans="1:12" ht="35.1" customHeight="1">
      <c r="A1029" s="121"/>
      <c r="B1029" s="344" t="s">
        <v>1469</v>
      </c>
      <c r="C1029" s="40" t="s">
        <v>456</v>
      </c>
      <c r="D1029" s="40" t="s">
        <v>1970</v>
      </c>
      <c r="E1029" s="41">
        <v>3000000</v>
      </c>
      <c r="F1029" s="42">
        <v>1000</v>
      </c>
      <c r="G1029" s="11" t="s">
        <v>455</v>
      </c>
      <c r="H1029" s="333">
        <v>690</v>
      </c>
      <c r="I1029" s="391">
        <v>700</v>
      </c>
      <c r="J1029" s="391">
        <f t="shared" si="75"/>
        <v>-10</v>
      </c>
      <c r="K1029" s="432">
        <f t="shared" si="81"/>
        <v>465.75</v>
      </c>
      <c r="L1029" s="212" t="s">
        <v>1561</v>
      </c>
    </row>
    <row r="1030" spans="1:12" ht="3.95" customHeight="1">
      <c r="A1030" s="121"/>
      <c r="B1030" s="344"/>
      <c r="C1030" s="40"/>
      <c r="D1030" s="40"/>
      <c r="E1030" s="41"/>
      <c r="F1030" s="42"/>
      <c r="G1030" s="11"/>
      <c r="H1030" s="333" t="s">
        <v>1195</v>
      </c>
      <c r="I1030" s="391"/>
      <c r="J1030" s="391"/>
      <c r="K1030" s="432"/>
      <c r="L1030" s="212"/>
    </row>
    <row r="1031" spans="1:12" ht="35.1" customHeight="1">
      <c r="A1031" s="121"/>
      <c r="B1031" s="344" t="s">
        <v>322</v>
      </c>
      <c r="C1031" s="40" t="s">
        <v>218</v>
      </c>
      <c r="D1031" s="40" t="s">
        <v>1914</v>
      </c>
      <c r="E1031" s="41" t="s">
        <v>455</v>
      </c>
      <c r="F1031" s="42" t="s">
        <v>455</v>
      </c>
      <c r="G1031" s="11" t="s">
        <v>455</v>
      </c>
      <c r="H1031" s="333">
        <v>45</v>
      </c>
      <c r="I1031" s="391">
        <v>45</v>
      </c>
      <c r="J1031" s="391">
        <f t="shared" si="75"/>
        <v>0</v>
      </c>
      <c r="K1031" s="432">
        <f t="shared" si="81"/>
        <v>30.375</v>
      </c>
      <c r="L1031" s="212" t="s">
        <v>1561</v>
      </c>
    </row>
    <row r="1032" spans="1:12" ht="35.1" customHeight="1">
      <c r="A1032" s="121"/>
      <c r="B1032" s="344" t="s">
        <v>216</v>
      </c>
      <c r="C1032" s="40" t="s">
        <v>219</v>
      </c>
      <c r="D1032" s="40" t="s">
        <v>1915</v>
      </c>
      <c r="E1032" s="41" t="s">
        <v>455</v>
      </c>
      <c r="F1032" s="42" t="s">
        <v>455</v>
      </c>
      <c r="G1032" s="11" t="s">
        <v>455</v>
      </c>
      <c r="H1032" s="333">
        <v>45</v>
      </c>
      <c r="I1032" s="391">
        <v>45</v>
      </c>
      <c r="J1032" s="391">
        <f t="shared" si="75"/>
        <v>0</v>
      </c>
      <c r="K1032" s="432">
        <f t="shared" si="81"/>
        <v>30.375</v>
      </c>
      <c r="L1032" s="212" t="s">
        <v>1561</v>
      </c>
    </row>
    <row r="1033" spans="1:12" ht="35.1" customHeight="1" thickBot="1">
      <c r="A1033" s="80"/>
      <c r="B1033" s="342" t="s">
        <v>217</v>
      </c>
      <c r="C1033" s="43" t="s">
        <v>220</v>
      </c>
      <c r="D1033" s="43" t="s">
        <v>1916</v>
      </c>
      <c r="E1033" s="44" t="s">
        <v>455</v>
      </c>
      <c r="F1033" s="45" t="s">
        <v>455</v>
      </c>
      <c r="G1033" s="46" t="s">
        <v>455</v>
      </c>
      <c r="H1033" s="333">
        <v>45</v>
      </c>
      <c r="I1033" s="392">
        <v>45</v>
      </c>
      <c r="J1033" s="392">
        <f t="shared" si="75"/>
        <v>0</v>
      </c>
      <c r="K1033" s="443">
        <f t="shared" si="81"/>
        <v>30.375</v>
      </c>
      <c r="L1033" s="214" t="s">
        <v>1561</v>
      </c>
    </row>
    <row r="1034" spans="1:12" ht="20.100000000000001" customHeight="1">
      <c r="A1034" s="121"/>
      <c r="B1034" s="343" t="s">
        <v>1470</v>
      </c>
      <c r="C1034" s="36" t="s">
        <v>456</v>
      </c>
      <c r="D1034" s="36" t="s">
        <v>1970</v>
      </c>
      <c r="E1034" s="37">
        <v>150000</v>
      </c>
      <c r="F1034" s="38">
        <v>50</v>
      </c>
      <c r="G1034" s="39" t="s">
        <v>455</v>
      </c>
      <c r="H1034" s="333">
        <v>330</v>
      </c>
      <c r="I1034" s="391">
        <v>305</v>
      </c>
      <c r="J1034" s="402">
        <f t="shared" si="75"/>
        <v>25</v>
      </c>
      <c r="K1034" s="442">
        <f t="shared" si="81"/>
        <v>222.75</v>
      </c>
      <c r="L1034" s="216" t="s">
        <v>1561</v>
      </c>
    </row>
    <row r="1035" spans="1:12" ht="20.100000000000001" customHeight="1">
      <c r="A1035" s="81"/>
      <c r="B1035" s="344" t="s">
        <v>1471</v>
      </c>
      <c r="C1035" s="40" t="s">
        <v>456</v>
      </c>
      <c r="D1035" s="40" t="s">
        <v>1970</v>
      </c>
      <c r="E1035" s="41">
        <v>300000</v>
      </c>
      <c r="F1035" s="42">
        <v>100</v>
      </c>
      <c r="G1035" s="11" t="s">
        <v>455</v>
      </c>
      <c r="H1035" s="333">
        <v>350</v>
      </c>
      <c r="I1035" s="391">
        <v>325</v>
      </c>
      <c r="J1035" s="391">
        <f t="shared" si="75"/>
        <v>25</v>
      </c>
      <c r="K1035" s="432">
        <f t="shared" si="81"/>
        <v>236.25</v>
      </c>
      <c r="L1035" s="212" t="s">
        <v>1561</v>
      </c>
    </row>
    <row r="1036" spans="1:12" ht="20.100000000000001" customHeight="1">
      <c r="A1036" s="81"/>
      <c r="B1036" s="344" t="s">
        <v>1472</v>
      </c>
      <c r="C1036" s="40" t="s">
        <v>456</v>
      </c>
      <c r="D1036" s="40" t="s">
        <v>1970</v>
      </c>
      <c r="E1036" s="41">
        <v>600000</v>
      </c>
      <c r="F1036" s="42">
        <v>200</v>
      </c>
      <c r="G1036" s="11" t="s">
        <v>455</v>
      </c>
      <c r="H1036" s="333">
        <v>370</v>
      </c>
      <c r="I1036" s="391">
        <v>340</v>
      </c>
      <c r="J1036" s="391">
        <f t="shared" si="75"/>
        <v>30</v>
      </c>
      <c r="K1036" s="432">
        <f t="shared" si="81"/>
        <v>249.75</v>
      </c>
      <c r="L1036" s="212" t="s">
        <v>1561</v>
      </c>
    </row>
    <row r="1037" spans="1:12" ht="3.95" customHeight="1">
      <c r="A1037" s="81"/>
      <c r="B1037" s="344"/>
      <c r="C1037" s="40"/>
      <c r="D1037" s="40"/>
      <c r="E1037" s="41"/>
      <c r="F1037" s="42"/>
      <c r="G1037" s="11"/>
      <c r="H1037" s="333" t="s">
        <v>1195</v>
      </c>
      <c r="I1037" s="391"/>
      <c r="J1037" s="391"/>
      <c r="K1037" s="432"/>
      <c r="L1037" s="212"/>
    </row>
    <row r="1038" spans="1:12" ht="20.100000000000001" customHeight="1">
      <c r="A1038" s="81"/>
      <c r="B1038" s="341" t="s">
        <v>221</v>
      </c>
      <c r="C1038" s="47" t="s">
        <v>85</v>
      </c>
      <c r="D1038" s="47" t="s">
        <v>1917</v>
      </c>
      <c r="E1038" s="48" t="s">
        <v>455</v>
      </c>
      <c r="F1038" s="49" t="s">
        <v>455</v>
      </c>
      <c r="G1038" s="50" t="s">
        <v>455</v>
      </c>
      <c r="H1038" s="333">
        <v>45</v>
      </c>
      <c r="I1038" s="388">
        <v>45</v>
      </c>
      <c r="J1038" s="388">
        <f t="shared" si="75"/>
        <v>0</v>
      </c>
      <c r="K1038" s="441">
        <f t="shared" si="81"/>
        <v>30.375</v>
      </c>
      <c r="L1038" s="212" t="s">
        <v>1561</v>
      </c>
    </row>
    <row r="1039" spans="1:12" ht="20.100000000000001" customHeight="1">
      <c r="A1039" s="81"/>
      <c r="B1039" s="341" t="s">
        <v>222</v>
      </c>
      <c r="C1039" s="47" t="s">
        <v>88</v>
      </c>
      <c r="D1039" s="47" t="s">
        <v>1918</v>
      </c>
      <c r="E1039" s="48" t="s">
        <v>455</v>
      </c>
      <c r="F1039" s="49" t="s">
        <v>455</v>
      </c>
      <c r="G1039" s="50" t="s">
        <v>455</v>
      </c>
      <c r="H1039" s="333">
        <v>45</v>
      </c>
      <c r="I1039" s="388">
        <v>45</v>
      </c>
      <c r="J1039" s="388">
        <f t="shared" si="75"/>
        <v>0</v>
      </c>
      <c r="K1039" s="441">
        <f t="shared" si="81"/>
        <v>30.375</v>
      </c>
      <c r="L1039" s="212" t="s">
        <v>1561</v>
      </c>
    </row>
    <row r="1040" spans="1:12" ht="20.100000000000001" customHeight="1">
      <c r="A1040" s="81"/>
      <c r="B1040" s="341" t="s">
        <v>83</v>
      </c>
      <c r="C1040" s="47" t="s">
        <v>86</v>
      </c>
      <c r="D1040" s="47" t="s">
        <v>1919</v>
      </c>
      <c r="E1040" s="48" t="s">
        <v>455</v>
      </c>
      <c r="F1040" s="49" t="s">
        <v>455</v>
      </c>
      <c r="G1040" s="50" t="s">
        <v>455</v>
      </c>
      <c r="H1040" s="333">
        <v>45</v>
      </c>
      <c r="I1040" s="388">
        <v>45</v>
      </c>
      <c r="J1040" s="388">
        <f t="shared" si="75"/>
        <v>0</v>
      </c>
      <c r="K1040" s="441">
        <f t="shared" si="81"/>
        <v>30.375</v>
      </c>
      <c r="L1040" s="212" t="s">
        <v>1561</v>
      </c>
    </row>
    <row r="1041" spans="1:13" ht="20.100000000000001" customHeight="1" thickBot="1">
      <c r="A1041" s="80"/>
      <c r="B1041" s="342" t="s">
        <v>84</v>
      </c>
      <c r="C1041" s="43" t="s">
        <v>87</v>
      </c>
      <c r="D1041" s="43" t="s">
        <v>1920</v>
      </c>
      <c r="E1041" s="44" t="s">
        <v>455</v>
      </c>
      <c r="F1041" s="45" t="s">
        <v>455</v>
      </c>
      <c r="G1041" s="46" t="s">
        <v>455</v>
      </c>
      <c r="H1041" s="921">
        <v>45</v>
      </c>
      <c r="I1041" s="392">
        <v>45</v>
      </c>
      <c r="J1041" s="392">
        <f t="shared" si="75"/>
        <v>0</v>
      </c>
      <c r="K1041" s="443">
        <f t="shared" si="81"/>
        <v>30.375</v>
      </c>
      <c r="L1041" s="212" t="s">
        <v>1561</v>
      </c>
    </row>
    <row r="1042" spans="1:13">
      <c r="A1042" s="61"/>
      <c r="B1042" s="359"/>
      <c r="C1042" s="65"/>
      <c r="D1042" s="65"/>
      <c r="E1042" s="66"/>
      <c r="F1042" s="67"/>
      <c r="G1042" s="68"/>
      <c r="H1042" s="934" t="s">
        <v>1195</v>
      </c>
      <c r="I1042" s="405"/>
      <c r="J1042" s="405"/>
      <c r="K1042" s="334"/>
      <c r="L1042" s="204"/>
    </row>
    <row r="1043" spans="1:13" ht="12" thickBot="1">
      <c r="A1043" s="62"/>
      <c r="B1043" s="373"/>
      <c r="C1043" s="70"/>
      <c r="D1043" s="70"/>
      <c r="E1043" s="71"/>
      <c r="F1043" s="72"/>
      <c r="G1043" s="73"/>
      <c r="H1043" s="936" t="s">
        <v>1195</v>
      </c>
      <c r="I1043" s="413"/>
      <c r="J1043" s="413"/>
      <c r="K1043" s="335"/>
      <c r="L1043" s="205"/>
    </row>
    <row r="1044" spans="1:13" ht="16.5" thickBot="1">
      <c r="A1044" s="604"/>
      <c r="B1044" s="605" t="s">
        <v>842</v>
      </c>
      <c r="C1044" s="605"/>
      <c r="D1044" s="605"/>
      <c r="E1044" s="605"/>
      <c r="F1044" s="605"/>
      <c r="G1044" s="605"/>
      <c r="H1044" s="605"/>
      <c r="I1044" s="606"/>
      <c r="J1044" s="606"/>
      <c r="K1044" s="605"/>
      <c r="L1044" s="607"/>
      <c r="M1044" s="241"/>
    </row>
    <row r="1045" spans="1:13" ht="12" thickBot="1">
      <c r="A1045" s="64"/>
      <c r="B1045" s="373"/>
      <c r="C1045" s="70"/>
      <c r="D1045" s="70"/>
      <c r="E1045" s="71"/>
      <c r="F1045" s="72"/>
      <c r="G1045" s="73"/>
      <c r="H1045" s="930" t="s">
        <v>1195</v>
      </c>
      <c r="I1045" s="932"/>
      <c r="J1045" s="413"/>
      <c r="K1045" s="335"/>
      <c r="L1045" s="205"/>
    </row>
    <row r="1046" spans="1:13" s="109" customFormat="1" ht="13.5" thickBot="1">
      <c r="A1046" s="618"/>
      <c r="B1046" s="619" t="s">
        <v>843</v>
      </c>
      <c r="C1046" s="619"/>
      <c r="D1046" s="619"/>
      <c r="E1046" s="619"/>
      <c r="F1046" s="619"/>
      <c r="G1046" s="619"/>
      <c r="H1046" s="622"/>
      <c r="I1046" s="620"/>
      <c r="J1046" s="620"/>
      <c r="K1046" s="619"/>
      <c r="L1046" s="621"/>
      <c r="M1046" s="234"/>
    </row>
    <row r="1047" spans="1:13" s="109" customFormat="1" ht="11.25" customHeight="1">
      <c r="A1047" s="113"/>
      <c r="B1047" s="351" t="s">
        <v>763</v>
      </c>
      <c r="C1047" s="120" t="s">
        <v>1034</v>
      </c>
      <c r="D1047" s="120" t="s">
        <v>1971</v>
      </c>
      <c r="E1047" s="119" t="s">
        <v>1564</v>
      </c>
      <c r="F1047" s="118" t="s">
        <v>1565</v>
      </c>
      <c r="G1047" s="123" t="s">
        <v>253</v>
      </c>
      <c r="H1047" s="922">
        <v>370</v>
      </c>
      <c r="I1047" s="391">
        <v>310</v>
      </c>
      <c r="J1047" s="399">
        <f t="shared" si="75"/>
        <v>60</v>
      </c>
      <c r="K1047" s="444">
        <f>IF(H1047="","",(H1047)-(H1047)/100*($E$5))</f>
        <v>222</v>
      </c>
      <c r="L1047" s="211"/>
      <c r="M1047" s="234"/>
    </row>
    <row r="1048" spans="1:13" s="109" customFormat="1" ht="11.25" customHeight="1">
      <c r="A1048" s="81"/>
      <c r="B1048" s="341" t="s">
        <v>764</v>
      </c>
      <c r="C1048" s="47" t="s">
        <v>891</v>
      </c>
      <c r="D1048" s="47" t="s">
        <v>1972</v>
      </c>
      <c r="E1048" s="48">
        <v>20000</v>
      </c>
      <c r="F1048" s="49">
        <v>5</v>
      </c>
      <c r="G1048" s="50" t="s">
        <v>253</v>
      </c>
      <c r="H1048" s="333">
        <v>99</v>
      </c>
      <c r="I1048" s="391">
        <v>99</v>
      </c>
      <c r="J1048" s="388">
        <f t="shared" si="75"/>
        <v>0</v>
      </c>
      <c r="K1048" s="432">
        <f t="shared" ref="K1048:K1111" si="82">IF(H1048="","",(H1048)-(H1048)/100*($E$5))</f>
        <v>59.4</v>
      </c>
      <c r="L1048" s="213" t="s">
        <v>1561</v>
      </c>
      <c r="M1048" s="234"/>
    </row>
    <row r="1049" spans="1:13" s="109" customFormat="1" ht="5.25" customHeight="1">
      <c r="A1049" s="81"/>
      <c r="B1049" s="341"/>
      <c r="C1049" s="47"/>
      <c r="D1049" s="47"/>
      <c r="E1049" s="48"/>
      <c r="F1049" s="49"/>
      <c r="G1049" s="50"/>
      <c r="H1049" s="333" t="s">
        <v>1195</v>
      </c>
      <c r="I1049" s="388"/>
      <c r="J1049" s="388"/>
      <c r="K1049" s="441" t="str">
        <f t="shared" si="82"/>
        <v/>
      </c>
      <c r="L1049" s="213"/>
      <c r="M1049" s="234"/>
    </row>
    <row r="1050" spans="1:13" s="109" customFormat="1" ht="11.25" customHeight="1" thickBot="1">
      <c r="A1050" s="80"/>
      <c r="B1050" s="353" t="s">
        <v>978</v>
      </c>
      <c r="C1050" s="25" t="s">
        <v>1179</v>
      </c>
      <c r="D1050" s="25" t="s">
        <v>1973</v>
      </c>
      <c r="E1050" s="32" t="s">
        <v>455</v>
      </c>
      <c r="F1050" s="33" t="s">
        <v>455</v>
      </c>
      <c r="G1050" s="28" t="s">
        <v>455</v>
      </c>
      <c r="H1050" s="921">
        <v>60</v>
      </c>
      <c r="I1050" s="392">
        <v>55</v>
      </c>
      <c r="J1050" s="392">
        <f t="shared" ref="J1050:J1113" si="83">IF(I1050="-","-",H1050-I1050)</f>
        <v>5</v>
      </c>
      <c r="K1050" s="443">
        <f t="shared" si="82"/>
        <v>36</v>
      </c>
      <c r="L1050" s="265"/>
      <c r="M1050" s="234"/>
    </row>
    <row r="1051" spans="1:13" s="109" customFormat="1" ht="22.5" customHeight="1">
      <c r="A1051" s="476"/>
      <c r="B1051" s="343" t="s">
        <v>2167</v>
      </c>
      <c r="C1051" s="36" t="s">
        <v>1034</v>
      </c>
      <c r="D1051" s="36" t="s">
        <v>1972</v>
      </c>
      <c r="E1051" s="37" t="s">
        <v>1564</v>
      </c>
      <c r="F1051" s="38" t="s">
        <v>1565</v>
      </c>
      <c r="G1051" s="39" t="s">
        <v>2275</v>
      </c>
      <c r="H1051" s="922">
        <v>240</v>
      </c>
      <c r="I1051" s="402" t="s">
        <v>455</v>
      </c>
      <c r="J1051" s="402" t="str">
        <f t="shared" ref="J1051:J1052" si="84">IF(I1051="-","-",H1051-I1051)</f>
        <v>-</v>
      </c>
      <c r="K1051" s="459">
        <f t="shared" si="82"/>
        <v>144</v>
      </c>
      <c r="L1051" s="216" t="s">
        <v>1547</v>
      </c>
      <c r="M1051" s="234"/>
    </row>
    <row r="1052" spans="1:13" s="109" customFormat="1" ht="22.5" customHeight="1" thickBot="1">
      <c r="A1052" s="477"/>
      <c r="B1052" s="342" t="s">
        <v>2168</v>
      </c>
      <c r="C1052" s="43" t="s">
        <v>1034</v>
      </c>
      <c r="D1052" s="43" t="s">
        <v>1972</v>
      </c>
      <c r="E1052" s="44">
        <v>20000</v>
      </c>
      <c r="F1052" s="45">
        <v>10</v>
      </c>
      <c r="G1052" s="46" t="s">
        <v>2275</v>
      </c>
      <c r="H1052" s="921">
        <v>240</v>
      </c>
      <c r="I1052" s="392" t="s">
        <v>455</v>
      </c>
      <c r="J1052" s="392" t="str">
        <f t="shared" si="84"/>
        <v>-</v>
      </c>
      <c r="K1052" s="454">
        <f t="shared" si="82"/>
        <v>144</v>
      </c>
      <c r="L1052" s="214" t="s">
        <v>1547</v>
      </c>
      <c r="M1052" s="234"/>
    </row>
    <row r="1053" spans="1:13" s="109" customFormat="1" ht="22.5" customHeight="1">
      <c r="A1053" s="475"/>
      <c r="B1053" s="351" t="s">
        <v>1141</v>
      </c>
      <c r="C1053" s="120" t="s">
        <v>891</v>
      </c>
      <c r="D1053" s="120" t="s">
        <v>1972</v>
      </c>
      <c r="E1053" s="119">
        <v>10000</v>
      </c>
      <c r="F1053" s="118">
        <v>10</v>
      </c>
      <c r="G1053" s="123" t="s">
        <v>254</v>
      </c>
      <c r="H1053" s="922">
        <v>80</v>
      </c>
      <c r="I1053" s="399">
        <v>80</v>
      </c>
      <c r="J1053" s="399">
        <f t="shared" si="83"/>
        <v>0</v>
      </c>
      <c r="K1053" s="455">
        <f t="shared" si="82"/>
        <v>48</v>
      </c>
      <c r="L1053" s="211" t="s">
        <v>1561</v>
      </c>
      <c r="M1053" s="234"/>
    </row>
    <row r="1054" spans="1:13" s="109" customFormat="1" ht="22.5" customHeight="1" thickBot="1">
      <c r="A1054" s="475"/>
      <c r="B1054" s="342" t="s">
        <v>1492</v>
      </c>
      <c r="C1054" s="43" t="s">
        <v>891</v>
      </c>
      <c r="D1054" s="43" t="s">
        <v>1972</v>
      </c>
      <c r="E1054" s="44">
        <v>20000</v>
      </c>
      <c r="F1054" s="45">
        <v>10</v>
      </c>
      <c r="G1054" s="46" t="s">
        <v>254</v>
      </c>
      <c r="H1054" s="921">
        <v>95</v>
      </c>
      <c r="I1054" s="392">
        <v>90</v>
      </c>
      <c r="J1054" s="392">
        <f t="shared" si="83"/>
        <v>5</v>
      </c>
      <c r="K1054" s="454">
        <f t="shared" si="82"/>
        <v>57</v>
      </c>
      <c r="L1054" s="214"/>
      <c r="M1054" s="234"/>
    </row>
    <row r="1055" spans="1:13" s="109" customFormat="1" ht="12" thickBot="1">
      <c r="A1055" s="64"/>
      <c r="B1055" s="359"/>
      <c r="C1055" s="65"/>
      <c r="D1055" s="65"/>
      <c r="E1055" s="66"/>
      <c r="F1055" s="67"/>
      <c r="G1055" s="933"/>
      <c r="H1055" s="934" t="s">
        <v>1195</v>
      </c>
      <c r="I1055" s="932"/>
      <c r="J1055" s="405"/>
      <c r="K1055" s="334" t="str">
        <f t="shared" si="82"/>
        <v/>
      </c>
      <c r="L1055" s="204"/>
      <c r="M1055" s="234"/>
    </row>
    <row r="1056" spans="1:13" s="109" customFormat="1" ht="13.5" thickBot="1">
      <c r="A1056" s="618"/>
      <c r="B1056" s="622" t="s">
        <v>860</v>
      </c>
      <c r="C1056" s="622"/>
      <c r="D1056" s="622"/>
      <c r="E1056" s="622"/>
      <c r="F1056" s="622"/>
      <c r="G1056" s="622"/>
      <c r="H1056" s="622"/>
      <c r="I1056" s="620"/>
      <c r="J1056" s="620"/>
      <c r="K1056" s="622" t="str">
        <f t="shared" si="82"/>
        <v/>
      </c>
      <c r="L1056" s="623"/>
      <c r="M1056" s="234"/>
    </row>
    <row r="1057" spans="1:13" s="109" customFormat="1" ht="17.100000000000001" customHeight="1">
      <c r="A1057" s="194"/>
      <c r="B1057" s="351" t="s">
        <v>761</v>
      </c>
      <c r="C1057" s="120" t="s">
        <v>1178</v>
      </c>
      <c r="D1057" s="120" t="s">
        <v>1974</v>
      </c>
      <c r="E1057" s="119">
        <v>300000</v>
      </c>
      <c r="F1057" s="118">
        <v>100</v>
      </c>
      <c r="G1057" s="117" t="s">
        <v>363</v>
      </c>
      <c r="H1057" s="922">
        <v>175</v>
      </c>
      <c r="I1057" s="399">
        <v>170</v>
      </c>
      <c r="J1057" s="399">
        <f t="shared" si="83"/>
        <v>5</v>
      </c>
      <c r="K1057" s="444">
        <f t="shared" si="82"/>
        <v>105</v>
      </c>
      <c r="L1057" s="211"/>
      <c r="M1057" s="234"/>
    </row>
    <row r="1058" spans="1:13" ht="17.100000000000001" customHeight="1">
      <c r="A1058" s="136"/>
      <c r="B1058" s="375" t="s">
        <v>1036</v>
      </c>
      <c r="C1058" s="5" t="s">
        <v>1178</v>
      </c>
      <c r="D1058" s="5" t="s">
        <v>1974</v>
      </c>
      <c r="E1058" s="6">
        <v>300000</v>
      </c>
      <c r="F1058" s="7">
        <v>100</v>
      </c>
      <c r="G1058" s="9" t="s">
        <v>363</v>
      </c>
      <c r="H1058" s="333">
        <v>235</v>
      </c>
      <c r="I1058" s="415">
        <v>220</v>
      </c>
      <c r="J1058" s="415">
        <f t="shared" si="83"/>
        <v>15</v>
      </c>
      <c r="K1058" s="432">
        <f t="shared" si="82"/>
        <v>141</v>
      </c>
      <c r="L1058" s="212"/>
    </row>
    <row r="1059" spans="1:13" ht="3.95" customHeight="1">
      <c r="A1059" s="136"/>
      <c r="B1059" s="375"/>
      <c r="C1059" s="5"/>
      <c r="D1059" s="5"/>
      <c r="E1059" s="6"/>
      <c r="F1059" s="7"/>
      <c r="G1059" s="9"/>
      <c r="H1059" s="333" t="s">
        <v>1195</v>
      </c>
      <c r="I1059" s="415"/>
      <c r="J1059" s="415"/>
      <c r="K1059" s="432" t="str">
        <f t="shared" si="82"/>
        <v/>
      </c>
      <c r="L1059" s="212"/>
    </row>
    <row r="1060" spans="1:13" s="109" customFormat="1" ht="17.100000000000001" customHeight="1" thickBot="1">
      <c r="A1060" s="550"/>
      <c r="B1060" s="341" t="s">
        <v>265</v>
      </c>
      <c r="C1060" s="47" t="s">
        <v>266</v>
      </c>
      <c r="D1060" s="47" t="s">
        <v>1863</v>
      </c>
      <c r="E1060" s="48" t="s">
        <v>455</v>
      </c>
      <c r="F1060" s="49" t="s">
        <v>455</v>
      </c>
      <c r="G1060" s="50" t="s">
        <v>455</v>
      </c>
      <c r="H1060" s="921">
        <v>40</v>
      </c>
      <c r="I1060" s="388">
        <v>35</v>
      </c>
      <c r="J1060" s="388">
        <f t="shared" si="83"/>
        <v>5</v>
      </c>
      <c r="K1060" s="441">
        <f t="shared" si="82"/>
        <v>24</v>
      </c>
      <c r="L1060" s="549"/>
      <c r="M1060" s="234"/>
    </row>
    <row r="1061" spans="1:13" s="109" customFormat="1" ht="64.5" customHeight="1" thickBot="1">
      <c r="A1061" s="78"/>
      <c r="B1061" s="369" t="s">
        <v>2165</v>
      </c>
      <c r="C1061" s="74" t="s">
        <v>765</v>
      </c>
      <c r="D1061" s="74" t="s">
        <v>1977</v>
      </c>
      <c r="E1061" s="75">
        <v>250000</v>
      </c>
      <c r="F1061" s="76">
        <v>100</v>
      </c>
      <c r="G1061" s="77" t="s">
        <v>2276</v>
      </c>
      <c r="H1061" s="925">
        <v>260</v>
      </c>
      <c r="I1061" s="412" t="s">
        <v>455</v>
      </c>
      <c r="J1061" s="412" t="str">
        <f t="shared" ref="J1061" si="85">IF(I1061="-","-",H1061-I1061)</f>
        <v>-</v>
      </c>
      <c r="K1061" s="461">
        <f t="shared" si="82"/>
        <v>156</v>
      </c>
      <c r="L1061" s="218" t="s">
        <v>1547</v>
      </c>
      <c r="M1061" s="234"/>
    </row>
    <row r="1062" spans="1:13" s="109" customFormat="1" ht="64.5" customHeight="1" thickBot="1">
      <c r="A1062" s="79"/>
      <c r="B1062" s="369" t="s">
        <v>2166</v>
      </c>
      <c r="C1062" s="74" t="s">
        <v>765</v>
      </c>
      <c r="D1062" s="74" t="s">
        <v>1977</v>
      </c>
      <c r="E1062" s="75">
        <v>250000</v>
      </c>
      <c r="F1062" s="76">
        <v>100</v>
      </c>
      <c r="G1062" s="77" t="s">
        <v>2276</v>
      </c>
      <c r="H1062" s="925">
        <v>240</v>
      </c>
      <c r="I1062" s="412" t="s">
        <v>455</v>
      </c>
      <c r="J1062" s="412" t="str">
        <f t="shared" ref="J1062" si="86">IF(I1062="-","-",H1062-I1062)</f>
        <v>-</v>
      </c>
      <c r="K1062" s="461">
        <f t="shared" si="82"/>
        <v>144</v>
      </c>
      <c r="L1062" s="218" t="s">
        <v>1547</v>
      </c>
      <c r="M1062" s="234"/>
    </row>
    <row r="1063" spans="1:13" s="109" customFormat="1" ht="114.75" customHeight="1">
      <c r="A1063" s="1033"/>
      <c r="B1063" s="343" t="s">
        <v>2164</v>
      </c>
      <c r="C1063" s="36" t="s">
        <v>781</v>
      </c>
      <c r="D1063" s="36" t="s">
        <v>1976</v>
      </c>
      <c r="E1063" s="37">
        <v>250000</v>
      </c>
      <c r="F1063" s="38">
        <v>100</v>
      </c>
      <c r="G1063" s="11" t="s">
        <v>364</v>
      </c>
      <c r="H1063" s="922">
        <v>340</v>
      </c>
      <c r="I1063" s="391" t="s">
        <v>455</v>
      </c>
      <c r="J1063" s="402" t="str">
        <f t="shared" ref="J1063:J1064" si="87">IF(I1063="-","-",H1063-I1063)</f>
        <v>-</v>
      </c>
      <c r="K1063" s="442">
        <f t="shared" si="82"/>
        <v>204</v>
      </c>
      <c r="L1063" s="213" t="s">
        <v>1547</v>
      </c>
      <c r="M1063" s="234"/>
    </row>
    <row r="1064" spans="1:13" s="109" customFormat="1" ht="114.75" customHeight="1" thickBot="1">
      <c r="A1064" s="1034"/>
      <c r="B1064" s="342" t="s">
        <v>2159</v>
      </c>
      <c r="C1064" s="43" t="s">
        <v>642</v>
      </c>
      <c r="D1064" s="43" t="s">
        <v>1977</v>
      </c>
      <c r="E1064" s="44">
        <v>250000</v>
      </c>
      <c r="F1064" s="45">
        <v>100</v>
      </c>
      <c r="G1064" s="46" t="s">
        <v>364</v>
      </c>
      <c r="H1064" s="924">
        <v>395</v>
      </c>
      <c r="I1064" s="392" t="s">
        <v>455</v>
      </c>
      <c r="J1064" s="392" t="str">
        <f t="shared" si="87"/>
        <v>-</v>
      </c>
      <c r="K1064" s="443">
        <f t="shared" si="82"/>
        <v>237</v>
      </c>
      <c r="L1064" s="214" t="s">
        <v>1547</v>
      </c>
      <c r="M1064" s="234"/>
    </row>
    <row r="1065" spans="1:13" s="109" customFormat="1" ht="32.25" customHeight="1">
      <c r="A1065" s="81"/>
      <c r="B1065" s="344" t="s">
        <v>1037</v>
      </c>
      <c r="C1065" s="40" t="s">
        <v>765</v>
      </c>
      <c r="D1065" s="40" t="s">
        <v>1975</v>
      </c>
      <c r="E1065" s="41">
        <v>200000</v>
      </c>
      <c r="F1065" s="42">
        <v>100</v>
      </c>
      <c r="G1065" s="11" t="s">
        <v>364</v>
      </c>
      <c r="H1065" s="923">
        <v>390</v>
      </c>
      <c r="I1065" s="391">
        <v>390</v>
      </c>
      <c r="J1065" s="391">
        <f t="shared" si="83"/>
        <v>0</v>
      </c>
      <c r="K1065" s="432">
        <f t="shared" si="82"/>
        <v>234</v>
      </c>
      <c r="L1065" s="213" t="s">
        <v>1561</v>
      </c>
      <c r="M1065" s="234"/>
    </row>
    <row r="1066" spans="1:13" s="109" customFormat="1" ht="32.25" customHeight="1" thickBot="1">
      <c r="A1066" s="80"/>
      <c r="B1066" s="342" t="s">
        <v>1038</v>
      </c>
      <c r="C1066" s="43" t="s">
        <v>781</v>
      </c>
      <c r="D1066" s="43" t="s">
        <v>1977</v>
      </c>
      <c r="E1066" s="44">
        <v>200000</v>
      </c>
      <c r="F1066" s="45">
        <v>100</v>
      </c>
      <c r="G1066" s="46" t="s">
        <v>364</v>
      </c>
      <c r="H1066" s="921">
        <v>650</v>
      </c>
      <c r="I1066" s="392">
        <v>650</v>
      </c>
      <c r="J1066" s="392">
        <f t="shared" si="83"/>
        <v>0</v>
      </c>
      <c r="K1066" s="443">
        <f t="shared" si="82"/>
        <v>390</v>
      </c>
      <c r="L1066" s="214" t="s">
        <v>1561</v>
      </c>
      <c r="M1066" s="234"/>
    </row>
    <row r="1067" spans="1:13" ht="11.25" customHeight="1">
      <c r="A1067" s="135"/>
      <c r="B1067" s="376" t="s">
        <v>1039</v>
      </c>
      <c r="C1067" s="132" t="s">
        <v>1178</v>
      </c>
      <c r="D1067" s="132" t="s">
        <v>1974</v>
      </c>
      <c r="E1067" s="133">
        <v>200000</v>
      </c>
      <c r="F1067" s="134">
        <v>100</v>
      </c>
      <c r="G1067" s="140" t="s">
        <v>365</v>
      </c>
      <c r="H1067" s="922">
        <v>320</v>
      </c>
      <c r="I1067" s="416">
        <v>350</v>
      </c>
      <c r="J1067" s="416">
        <f t="shared" si="83"/>
        <v>-30</v>
      </c>
      <c r="K1067" s="444">
        <f t="shared" si="82"/>
        <v>192</v>
      </c>
      <c r="L1067" s="211"/>
    </row>
    <row r="1068" spans="1:13" ht="11.25" customHeight="1">
      <c r="A1068" s="136"/>
      <c r="B1068" s="375" t="s">
        <v>1040</v>
      </c>
      <c r="C1068" s="5" t="s">
        <v>1178</v>
      </c>
      <c r="D1068" s="5" t="s">
        <v>1974</v>
      </c>
      <c r="E1068" s="6">
        <v>200000</v>
      </c>
      <c r="F1068" s="7">
        <v>100</v>
      </c>
      <c r="G1068" s="9" t="s">
        <v>365</v>
      </c>
      <c r="H1068" s="333">
        <v>370</v>
      </c>
      <c r="I1068" s="415">
        <v>390</v>
      </c>
      <c r="J1068" s="415">
        <f t="shared" si="83"/>
        <v>-20</v>
      </c>
      <c r="K1068" s="432">
        <f t="shared" si="82"/>
        <v>222</v>
      </c>
      <c r="L1068" s="212"/>
    </row>
    <row r="1069" spans="1:13" ht="3.95" customHeight="1">
      <c r="A1069" s="136"/>
      <c r="B1069" s="375"/>
      <c r="C1069" s="5"/>
      <c r="D1069" s="5"/>
      <c r="E1069" s="6"/>
      <c r="F1069" s="7"/>
      <c r="G1069" s="9"/>
      <c r="H1069" s="333" t="s">
        <v>1195</v>
      </c>
      <c r="I1069" s="415"/>
      <c r="J1069" s="415"/>
      <c r="K1069" s="432" t="str">
        <f t="shared" si="82"/>
        <v/>
      </c>
      <c r="L1069" s="212"/>
    </row>
    <row r="1070" spans="1:13" ht="11.25" customHeight="1">
      <c r="A1070" s="136"/>
      <c r="B1070" s="375" t="s">
        <v>267</v>
      </c>
      <c r="C1070" s="5" t="s">
        <v>269</v>
      </c>
      <c r="D1070" s="5" t="s">
        <v>1864</v>
      </c>
      <c r="E1070" s="6" t="s">
        <v>455</v>
      </c>
      <c r="F1070" s="7" t="s">
        <v>455</v>
      </c>
      <c r="G1070" s="9" t="s">
        <v>455</v>
      </c>
      <c r="H1070" s="333">
        <v>40</v>
      </c>
      <c r="I1070" s="415">
        <v>40</v>
      </c>
      <c r="J1070" s="415">
        <f t="shared" si="83"/>
        <v>0</v>
      </c>
      <c r="K1070" s="432">
        <f t="shared" si="82"/>
        <v>24</v>
      </c>
      <c r="L1070" s="266"/>
    </row>
    <row r="1071" spans="1:13" ht="11.25" customHeight="1">
      <c r="A1071" s="136"/>
      <c r="B1071" s="375" t="s">
        <v>268</v>
      </c>
      <c r="C1071" s="5" t="s">
        <v>142</v>
      </c>
      <c r="D1071" s="5" t="s">
        <v>1921</v>
      </c>
      <c r="E1071" s="6" t="s">
        <v>455</v>
      </c>
      <c r="F1071" s="7" t="s">
        <v>455</v>
      </c>
      <c r="G1071" s="9" t="s">
        <v>455</v>
      </c>
      <c r="H1071" s="333">
        <v>30</v>
      </c>
      <c r="I1071" s="415">
        <v>30</v>
      </c>
      <c r="J1071" s="415">
        <f t="shared" si="83"/>
        <v>0</v>
      </c>
      <c r="K1071" s="432">
        <f t="shared" si="82"/>
        <v>18</v>
      </c>
      <c r="L1071" s="212"/>
    </row>
    <row r="1072" spans="1:13" ht="11.25" customHeight="1">
      <c r="A1072" s="135"/>
      <c r="B1072" s="377" t="s">
        <v>979</v>
      </c>
      <c r="C1072" s="4" t="s">
        <v>1180</v>
      </c>
      <c r="D1072" s="4" t="s">
        <v>1978</v>
      </c>
      <c r="E1072" s="137" t="s">
        <v>455</v>
      </c>
      <c r="F1072" s="138" t="s">
        <v>455</v>
      </c>
      <c r="G1072" s="8" t="s">
        <v>455</v>
      </c>
      <c r="H1072" s="333">
        <v>75</v>
      </c>
      <c r="I1072" s="415">
        <v>75</v>
      </c>
      <c r="J1072" s="415">
        <f t="shared" si="83"/>
        <v>0</v>
      </c>
      <c r="K1072" s="432">
        <f t="shared" si="82"/>
        <v>45</v>
      </c>
      <c r="L1072" s="212"/>
    </row>
    <row r="1073" spans="1:13" ht="11.25" customHeight="1">
      <c r="A1073" s="135"/>
      <c r="B1073" s="377" t="s">
        <v>980</v>
      </c>
      <c r="C1073" s="4" t="s">
        <v>1035</v>
      </c>
      <c r="D1073" s="4" t="s">
        <v>1979</v>
      </c>
      <c r="E1073" s="137" t="s">
        <v>455</v>
      </c>
      <c r="F1073" s="138" t="s">
        <v>455</v>
      </c>
      <c r="G1073" s="8" t="s">
        <v>455</v>
      </c>
      <c r="H1073" s="333">
        <v>100</v>
      </c>
      <c r="I1073" s="391">
        <v>95</v>
      </c>
      <c r="J1073" s="415">
        <f t="shared" si="83"/>
        <v>5</v>
      </c>
      <c r="K1073" s="432">
        <f t="shared" si="82"/>
        <v>60</v>
      </c>
      <c r="L1073" s="212"/>
    </row>
    <row r="1074" spans="1:13" s="109" customFormat="1" ht="11.25" customHeight="1" thickBot="1">
      <c r="A1074" s="81"/>
      <c r="B1074" s="363" t="s">
        <v>981</v>
      </c>
      <c r="C1074" s="34" t="s">
        <v>1872</v>
      </c>
      <c r="D1074" s="34" t="s">
        <v>1890</v>
      </c>
      <c r="E1074" s="98" t="s">
        <v>455</v>
      </c>
      <c r="F1074" s="99" t="s">
        <v>455</v>
      </c>
      <c r="G1074" s="35" t="s">
        <v>455</v>
      </c>
      <c r="H1074" s="921">
        <v>46</v>
      </c>
      <c r="I1074" s="388">
        <v>46</v>
      </c>
      <c r="J1074" s="388">
        <f t="shared" si="83"/>
        <v>0</v>
      </c>
      <c r="K1074" s="441">
        <f t="shared" si="82"/>
        <v>27.599999999999998</v>
      </c>
      <c r="L1074" s="213"/>
      <c r="M1074" s="234"/>
    </row>
    <row r="1075" spans="1:13" s="109" customFormat="1" ht="12" thickBot="1">
      <c r="A1075" s="64"/>
      <c r="B1075" s="359"/>
      <c r="C1075" s="65"/>
      <c r="D1075" s="65"/>
      <c r="E1075" s="66"/>
      <c r="F1075" s="67"/>
      <c r="G1075" s="933"/>
      <c r="H1075" s="934" t="s">
        <v>1195</v>
      </c>
      <c r="I1075" s="932"/>
      <c r="J1075" s="405"/>
      <c r="K1075" s="334" t="str">
        <f t="shared" si="82"/>
        <v/>
      </c>
      <c r="L1075" s="204"/>
      <c r="M1075" s="234"/>
    </row>
    <row r="1076" spans="1:13" s="109" customFormat="1" ht="13.5" thickBot="1">
      <c r="A1076" s="618"/>
      <c r="B1076" s="622" t="s">
        <v>858</v>
      </c>
      <c r="C1076" s="622"/>
      <c r="D1076" s="622"/>
      <c r="E1076" s="622"/>
      <c r="F1076" s="622"/>
      <c r="G1076" s="622"/>
      <c r="H1076" s="622"/>
      <c r="I1076" s="620"/>
      <c r="J1076" s="620"/>
      <c r="K1076" s="622" t="str">
        <f t="shared" si="82"/>
        <v/>
      </c>
      <c r="L1076" s="623"/>
      <c r="M1076" s="234"/>
    </row>
    <row r="1077" spans="1:13" s="109" customFormat="1" ht="48.75" customHeight="1" thickBot="1">
      <c r="A1077" s="113"/>
      <c r="B1077" s="366" t="s">
        <v>1146</v>
      </c>
      <c r="C1077" s="170" t="s">
        <v>1175</v>
      </c>
      <c r="D1077" s="170" t="s">
        <v>1981</v>
      </c>
      <c r="E1077" s="171">
        <v>150000</v>
      </c>
      <c r="F1077" s="172">
        <v>100</v>
      </c>
      <c r="G1077" s="173" t="s">
        <v>257</v>
      </c>
      <c r="H1077" s="925">
        <v>65</v>
      </c>
      <c r="I1077" s="408">
        <v>50</v>
      </c>
      <c r="J1077" s="412">
        <f t="shared" si="83"/>
        <v>15</v>
      </c>
      <c r="K1077" s="464">
        <f t="shared" si="82"/>
        <v>39</v>
      </c>
      <c r="L1077" s="220"/>
      <c r="M1077" s="234"/>
    </row>
    <row r="1078" spans="1:13" s="109" customFormat="1" ht="12" thickBot="1">
      <c r="A1078" s="64"/>
      <c r="B1078" s="359"/>
      <c r="C1078" s="65"/>
      <c r="D1078" s="65"/>
      <c r="E1078" s="66"/>
      <c r="F1078" s="67"/>
      <c r="G1078" s="68"/>
      <c r="H1078" s="930" t="s">
        <v>1195</v>
      </c>
      <c r="I1078" s="932"/>
      <c r="J1078" s="405"/>
      <c r="K1078" s="334" t="str">
        <f t="shared" si="82"/>
        <v/>
      </c>
      <c r="L1078" s="204"/>
      <c r="M1078" s="234"/>
    </row>
    <row r="1079" spans="1:13" s="109" customFormat="1" ht="13.5" thickBot="1">
      <c r="A1079" s="618"/>
      <c r="B1079" s="622" t="s">
        <v>859</v>
      </c>
      <c r="C1079" s="622"/>
      <c r="D1079" s="622"/>
      <c r="E1079" s="622"/>
      <c r="F1079" s="622"/>
      <c r="G1079" s="622"/>
      <c r="H1079" s="622"/>
      <c r="I1079" s="620"/>
      <c r="J1079" s="620"/>
      <c r="K1079" s="622" t="str">
        <f t="shared" si="82"/>
        <v/>
      </c>
      <c r="L1079" s="623"/>
      <c r="M1079" s="234"/>
    </row>
    <row r="1080" spans="1:13" s="109" customFormat="1" ht="51.75" customHeight="1" thickBot="1">
      <c r="A1080" s="113"/>
      <c r="B1080" s="366" t="s">
        <v>1145</v>
      </c>
      <c r="C1080" s="170" t="s">
        <v>1177</v>
      </c>
      <c r="D1080" s="170" t="s">
        <v>1980</v>
      </c>
      <c r="E1080" s="171">
        <v>150000</v>
      </c>
      <c r="F1080" s="172">
        <v>100</v>
      </c>
      <c r="G1080" s="173" t="s">
        <v>258</v>
      </c>
      <c r="H1080" s="925">
        <v>72</v>
      </c>
      <c r="I1080" s="408">
        <v>55</v>
      </c>
      <c r="J1080" s="412">
        <f t="shared" si="83"/>
        <v>17</v>
      </c>
      <c r="K1080" s="464">
        <f t="shared" si="82"/>
        <v>43.2</v>
      </c>
      <c r="L1080" s="220"/>
      <c r="M1080" s="234"/>
    </row>
    <row r="1081" spans="1:13" s="109" customFormat="1" ht="12" thickBot="1">
      <c r="A1081" s="64"/>
      <c r="B1081" s="359"/>
      <c r="C1081" s="65"/>
      <c r="D1081" s="65"/>
      <c r="E1081" s="66"/>
      <c r="F1081" s="67"/>
      <c r="G1081" s="933"/>
      <c r="H1081" s="934" t="s">
        <v>1195</v>
      </c>
      <c r="I1081" s="932"/>
      <c r="J1081" s="405"/>
      <c r="K1081" s="334" t="str">
        <f t="shared" si="82"/>
        <v/>
      </c>
      <c r="L1081" s="204"/>
      <c r="M1081" s="234"/>
    </row>
    <row r="1082" spans="1:13" s="109" customFormat="1" ht="13.5" thickBot="1">
      <c r="A1082" s="618"/>
      <c r="B1082" s="622" t="s">
        <v>439</v>
      </c>
      <c r="C1082" s="622"/>
      <c r="D1082" s="622"/>
      <c r="E1082" s="622"/>
      <c r="F1082" s="622"/>
      <c r="G1082" s="622"/>
      <c r="H1082" s="622"/>
      <c r="I1082" s="620"/>
      <c r="J1082" s="620"/>
      <c r="K1082" s="622" t="str">
        <f t="shared" si="82"/>
        <v/>
      </c>
      <c r="L1082" s="623"/>
      <c r="M1082" s="234"/>
    </row>
    <row r="1083" spans="1:13" s="109" customFormat="1" ht="94.5" customHeight="1" thickBot="1">
      <c r="A1083" s="113"/>
      <c r="B1083" s="366" t="s">
        <v>1041</v>
      </c>
      <c r="C1083" s="174" t="s">
        <v>1181</v>
      </c>
      <c r="D1083" s="174" t="s">
        <v>1982</v>
      </c>
      <c r="E1083" s="171">
        <v>220000</v>
      </c>
      <c r="F1083" s="172">
        <v>100</v>
      </c>
      <c r="G1083" s="173" t="s">
        <v>259</v>
      </c>
      <c r="H1083" s="927">
        <v>790</v>
      </c>
      <c r="I1083" s="408">
        <v>990</v>
      </c>
      <c r="J1083" s="408">
        <f t="shared" si="83"/>
        <v>-200</v>
      </c>
      <c r="K1083" s="464">
        <f t="shared" si="82"/>
        <v>474</v>
      </c>
      <c r="L1083" s="213" t="s">
        <v>1561</v>
      </c>
      <c r="M1083" s="234"/>
    </row>
    <row r="1084" spans="1:13" s="109" customFormat="1" ht="93" customHeight="1" thickBot="1">
      <c r="A1084" s="94"/>
      <c r="B1084" s="369" t="s">
        <v>873</v>
      </c>
      <c r="C1084" s="74" t="s">
        <v>1181</v>
      </c>
      <c r="D1084" s="74" t="s">
        <v>1982</v>
      </c>
      <c r="E1084" s="75">
        <v>300000</v>
      </c>
      <c r="F1084" s="76">
        <v>100</v>
      </c>
      <c r="G1084" s="77" t="s">
        <v>260</v>
      </c>
      <c r="H1084" s="928">
        <v>1020</v>
      </c>
      <c r="I1084" s="412">
        <v>990</v>
      </c>
      <c r="J1084" s="412">
        <f t="shared" si="83"/>
        <v>30</v>
      </c>
      <c r="K1084" s="443">
        <f t="shared" si="82"/>
        <v>612</v>
      </c>
      <c r="L1084" s="218"/>
      <c r="M1084" s="234"/>
    </row>
    <row r="1085" spans="1:13" s="109" customFormat="1" ht="12" thickBot="1">
      <c r="A1085" s="64"/>
      <c r="B1085" s="359"/>
      <c r="C1085" s="65"/>
      <c r="D1085" s="65"/>
      <c r="E1085" s="66"/>
      <c r="F1085" s="67"/>
      <c r="G1085" s="933"/>
      <c r="H1085" s="934" t="s">
        <v>1195</v>
      </c>
      <c r="I1085" s="932"/>
      <c r="J1085" s="405"/>
      <c r="K1085" s="334" t="str">
        <f t="shared" si="82"/>
        <v/>
      </c>
      <c r="L1085" s="204"/>
      <c r="M1085" s="234"/>
    </row>
    <row r="1086" spans="1:13" s="109" customFormat="1" ht="13.5" thickBot="1">
      <c r="A1086" s="618"/>
      <c r="B1086" s="622" t="s">
        <v>844</v>
      </c>
      <c r="C1086" s="622"/>
      <c r="D1086" s="622"/>
      <c r="E1086" s="622"/>
      <c r="F1086" s="622"/>
      <c r="G1086" s="622"/>
      <c r="H1086" s="622"/>
      <c r="I1086" s="620"/>
      <c r="J1086" s="620"/>
      <c r="K1086" s="622" t="str">
        <f t="shared" si="82"/>
        <v/>
      </c>
      <c r="L1086" s="623"/>
      <c r="M1086" s="234"/>
    </row>
    <row r="1087" spans="1:13" s="109" customFormat="1" ht="30.95" customHeight="1">
      <c r="A1087" s="131"/>
      <c r="B1087" s="351" t="s">
        <v>875</v>
      </c>
      <c r="C1087" s="120" t="s">
        <v>1184</v>
      </c>
      <c r="D1087" s="120" t="s">
        <v>1983</v>
      </c>
      <c r="E1087" s="119">
        <v>300000</v>
      </c>
      <c r="F1087" s="118">
        <v>100</v>
      </c>
      <c r="G1087" s="123" t="s">
        <v>719</v>
      </c>
      <c r="H1087" s="922">
        <v>190</v>
      </c>
      <c r="I1087" s="391">
        <v>190</v>
      </c>
      <c r="J1087" s="399">
        <f t="shared" si="83"/>
        <v>0</v>
      </c>
      <c r="K1087" s="444">
        <f t="shared" si="82"/>
        <v>114</v>
      </c>
      <c r="L1087" s="212" t="s">
        <v>1561</v>
      </c>
      <c r="M1087" s="234"/>
    </row>
    <row r="1088" spans="1:13" s="109" customFormat="1" ht="30.95" customHeight="1" thickBot="1">
      <c r="A1088" s="80"/>
      <c r="B1088" s="342" t="s">
        <v>876</v>
      </c>
      <c r="C1088" s="43" t="s">
        <v>1185</v>
      </c>
      <c r="D1088" s="43" t="s">
        <v>1984</v>
      </c>
      <c r="E1088" s="44">
        <v>300000</v>
      </c>
      <c r="F1088" s="45">
        <v>100</v>
      </c>
      <c r="G1088" s="46" t="s">
        <v>719</v>
      </c>
      <c r="H1088" s="928">
        <v>930</v>
      </c>
      <c r="I1088" s="391">
        <v>590</v>
      </c>
      <c r="J1088" s="392">
        <f t="shared" si="83"/>
        <v>340</v>
      </c>
      <c r="K1088" s="443">
        <f t="shared" si="82"/>
        <v>558</v>
      </c>
      <c r="L1088" s="212" t="s">
        <v>1561</v>
      </c>
      <c r="M1088" s="234"/>
    </row>
    <row r="1089" spans="1:13" s="109" customFormat="1" ht="60.95" customHeight="1" thickBot="1">
      <c r="A1089" s="78"/>
      <c r="B1089" s="378" t="s">
        <v>1372</v>
      </c>
      <c r="C1089" s="13" t="s">
        <v>765</v>
      </c>
      <c r="D1089" s="13" t="s">
        <v>1975</v>
      </c>
      <c r="E1089" s="14">
        <v>300000</v>
      </c>
      <c r="F1089" s="15">
        <v>100</v>
      </c>
      <c r="G1089" s="16" t="s">
        <v>706</v>
      </c>
      <c r="H1089" s="927">
        <v>530</v>
      </c>
      <c r="I1089" s="412">
        <v>480</v>
      </c>
      <c r="J1089" s="412">
        <f t="shared" si="83"/>
        <v>50</v>
      </c>
      <c r="K1089" s="461">
        <f t="shared" si="82"/>
        <v>318</v>
      </c>
      <c r="L1089" s="218"/>
      <c r="M1089" s="234"/>
    </row>
    <row r="1090" spans="1:13" s="109" customFormat="1" ht="12" thickBot="1">
      <c r="A1090" s="64"/>
      <c r="B1090" s="359"/>
      <c r="C1090" s="65"/>
      <c r="D1090" s="65"/>
      <c r="E1090" s="66"/>
      <c r="F1090" s="67"/>
      <c r="G1090" s="68"/>
      <c r="H1090" s="925" t="s">
        <v>1195</v>
      </c>
      <c r="I1090" s="405"/>
      <c r="J1090" s="405"/>
      <c r="K1090" s="334" t="str">
        <f t="shared" si="82"/>
        <v/>
      </c>
      <c r="L1090" s="204"/>
      <c r="M1090" s="234"/>
    </row>
    <row r="1091" spans="1:13" s="109" customFormat="1" ht="13.5" customHeight="1" thickBot="1">
      <c r="A1091" s="618"/>
      <c r="B1091" s="622" t="s">
        <v>438</v>
      </c>
      <c r="C1091" s="622"/>
      <c r="D1091" s="622"/>
      <c r="E1091" s="622"/>
      <c r="F1091" s="622"/>
      <c r="G1091" s="622"/>
      <c r="H1091" s="622"/>
      <c r="I1091" s="620"/>
      <c r="J1091" s="620"/>
      <c r="K1091" s="622" t="str">
        <f t="shared" si="82"/>
        <v/>
      </c>
      <c r="L1091" s="623"/>
      <c r="M1091" s="234"/>
    </row>
    <row r="1092" spans="1:13" s="109" customFormat="1" ht="12.75">
      <c r="A1092" s="258"/>
      <c r="B1092" s="343" t="s">
        <v>874</v>
      </c>
      <c r="C1092" s="36" t="s">
        <v>1182</v>
      </c>
      <c r="D1092" s="36" t="s">
        <v>1985</v>
      </c>
      <c r="E1092" s="37">
        <v>300000</v>
      </c>
      <c r="F1092" s="38">
        <v>100</v>
      </c>
      <c r="G1092" s="39" t="s">
        <v>261</v>
      </c>
      <c r="H1092" s="922">
        <v>1150</v>
      </c>
      <c r="I1092" s="402">
        <v>1030</v>
      </c>
      <c r="J1092" s="402">
        <f t="shared" si="83"/>
        <v>120</v>
      </c>
      <c r="K1092" s="459">
        <f t="shared" si="82"/>
        <v>690</v>
      </c>
      <c r="L1092" s="216"/>
      <c r="M1092" s="234"/>
    </row>
    <row r="1093" spans="1:13" s="109" customFormat="1" ht="12.75">
      <c r="A1093" s="478"/>
      <c r="B1093" s="351" t="s">
        <v>1493</v>
      </c>
      <c r="C1093" s="120" t="s">
        <v>1182</v>
      </c>
      <c r="D1093" s="120"/>
      <c r="E1093" s="119" t="s">
        <v>2288</v>
      </c>
      <c r="F1093" s="118" t="s">
        <v>2289</v>
      </c>
      <c r="G1093" s="123" t="s">
        <v>261</v>
      </c>
      <c r="H1093" s="333">
        <v>1220</v>
      </c>
      <c r="I1093" s="399" t="s">
        <v>455</v>
      </c>
      <c r="J1093" s="399" t="s">
        <v>455</v>
      </c>
      <c r="K1093" s="455">
        <f t="shared" si="82"/>
        <v>732</v>
      </c>
      <c r="L1093" s="211" t="s">
        <v>1547</v>
      </c>
      <c r="M1093" s="234"/>
    </row>
    <row r="1094" spans="1:13" ht="3.75" customHeight="1">
      <c r="A1094" s="257"/>
      <c r="B1094" s="375"/>
      <c r="C1094" s="5"/>
      <c r="D1094" s="5"/>
      <c r="E1094" s="6"/>
      <c r="F1094" s="7"/>
      <c r="G1094" s="9"/>
      <c r="H1094" s="333" t="s">
        <v>1195</v>
      </c>
      <c r="I1094" s="415"/>
      <c r="J1094" s="415"/>
      <c r="K1094" s="519" t="str">
        <f t="shared" si="82"/>
        <v/>
      </c>
      <c r="L1094" s="212"/>
    </row>
    <row r="1095" spans="1:13" ht="32.25" customHeight="1">
      <c r="A1095" s="551"/>
      <c r="B1095" s="346" t="s">
        <v>982</v>
      </c>
      <c r="C1095" s="21" t="s">
        <v>1183</v>
      </c>
      <c r="D1095" s="21" t="s">
        <v>1986</v>
      </c>
      <c r="E1095" s="30" t="s">
        <v>455</v>
      </c>
      <c r="F1095" s="31" t="s">
        <v>455</v>
      </c>
      <c r="G1095" s="24" t="s">
        <v>455</v>
      </c>
      <c r="H1095" s="333">
        <v>140</v>
      </c>
      <c r="I1095" s="391">
        <v>140</v>
      </c>
      <c r="J1095" s="391">
        <f t="shared" ref="J1095" si="88">IF(I1095="-","-",H1095-I1095)</f>
        <v>0</v>
      </c>
      <c r="K1095" s="519">
        <f t="shared" si="82"/>
        <v>84</v>
      </c>
      <c r="L1095" s="212"/>
    </row>
    <row r="1096" spans="1:13" ht="32.25" customHeight="1" thickBot="1">
      <c r="A1096" s="86"/>
      <c r="B1096" s="353" t="s">
        <v>2215</v>
      </c>
      <c r="C1096" s="25" t="s">
        <v>2277</v>
      </c>
      <c r="D1096" s="25" t="s">
        <v>1986</v>
      </c>
      <c r="E1096" s="32" t="s">
        <v>455</v>
      </c>
      <c r="F1096" s="33" t="s">
        <v>455</v>
      </c>
      <c r="G1096" s="28" t="s">
        <v>455</v>
      </c>
      <c r="H1096" s="924">
        <v>590</v>
      </c>
      <c r="I1096" s="392" t="s">
        <v>455</v>
      </c>
      <c r="J1096" s="392" t="str">
        <f t="shared" si="83"/>
        <v>-</v>
      </c>
      <c r="K1096" s="454">
        <f t="shared" si="82"/>
        <v>354</v>
      </c>
      <c r="L1096" s="214" t="s">
        <v>1547</v>
      </c>
    </row>
    <row r="1097" spans="1:13" s="109" customFormat="1" ht="12" thickBot="1">
      <c r="A1097" s="64"/>
      <c r="B1097" s="359"/>
      <c r="C1097" s="65"/>
      <c r="D1097" s="65"/>
      <c r="E1097" s="66"/>
      <c r="F1097" s="67"/>
      <c r="G1097" s="933"/>
      <c r="H1097" s="934" t="s">
        <v>1195</v>
      </c>
      <c r="I1097" s="932"/>
      <c r="J1097" s="405"/>
      <c r="K1097" s="334" t="str">
        <f t="shared" si="82"/>
        <v/>
      </c>
      <c r="L1097" s="204"/>
      <c r="M1097" s="234"/>
    </row>
    <row r="1098" spans="1:13" s="109" customFormat="1" ht="13.5" thickBot="1">
      <c r="A1098" s="618"/>
      <c r="B1098" s="622" t="s">
        <v>440</v>
      </c>
      <c r="C1098" s="622"/>
      <c r="D1098" s="622"/>
      <c r="E1098" s="622"/>
      <c r="F1098" s="622"/>
      <c r="G1098" s="622"/>
      <c r="H1098" s="622"/>
      <c r="I1098" s="620"/>
      <c r="J1098" s="620"/>
      <c r="K1098" s="622" t="str">
        <f t="shared" si="82"/>
        <v/>
      </c>
      <c r="L1098" s="628"/>
      <c r="M1098" s="234"/>
    </row>
    <row r="1099" spans="1:13" s="109" customFormat="1" ht="81.75" customHeight="1" thickBot="1">
      <c r="A1099" s="92"/>
      <c r="B1099" s="369" t="s">
        <v>2158</v>
      </c>
      <c r="C1099" s="74" t="s">
        <v>373</v>
      </c>
      <c r="D1099" s="74" t="s">
        <v>1988</v>
      </c>
      <c r="E1099" s="75">
        <v>250000</v>
      </c>
      <c r="F1099" s="76">
        <v>100</v>
      </c>
      <c r="G1099" s="77" t="s">
        <v>455</v>
      </c>
      <c r="H1099" s="925">
        <v>790</v>
      </c>
      <c r="I1099" s="412" t="s">
        <v>455</v>
      </c>
      <c r="J1099" s="412" t="str">
        <f t="shared" ref="J1099" si="89">IF(I1099="-","-",H1099-I1099)</f>
        <v>-</v>
      </c>
      <c r="K1099" s="461">
        <f t="shared" si="82"/>
        <v>474</v>
      </c>
      <c r="L1099" s="218" t="s">
        <v>1547</v>
      </c>
      <c r="M1099" s="234"/>
    </row>
    <row r="1100" spans="1:13" s="109" customFormat="1" ht="81.75" customHeight="1" thickBot="1">
      <c r="A1100" s="113"/>
      <c r="B1100" s="368" t="s">
        <v>1142</v>
      </c>
      <c r="C1100" s="114" t="s">
        <v>1176</v>
      </c>
      <c r="D1100" s="114" t="s">
        <v>1987</v>
      </c>
      <c r="E1100" s="115">
        <v>220000</v>
      </c>
      <c r="F1100" s="116">
        <v>100</v>
      </c>
      <c r="G1100" s="117" t="s">
        <v>262</v>
      </c>
      <c r="H1100" s="927">
        <v>790</v>
      </c>
      <c r="I1100" s="410">
        <v>1090</v>
      </c>
      <c r="J1100" s="410">
        <f t="shared" si="83"/>
        <v>-300</v>
      </c>
      <c r="K1100" s="458">
        <f t="shared" si="82"/>
        <v>474</v>
      </c>
      <c r="L1100" s="221" t="s">
        <v>1561</v>
      </c>
      <c r="M1100" s="234"/>
    </row>
    <row r="1101" spans="1:13" s="109" customFormat="1" ht="81.75" customHeight="1" thickBot="1">
      <c r="A1101" s="92"/>
      <c r="B1101" s="369" t="s">
        <v>643</v>
      </c>
      <c r="C1101" s="74" t="s">
        <v>373</v>
      </c>
      <c r="D1101" s="74" t="s">
        <v>1988</v>
      </c>
      <c r="E1101" s="75">
        <v>300000</v>
      </c>
      <c r="F1101" s="76">
        <v>100</v>
      </c>
      <c r="G1101" s="77" t="s">
        <v>263</v>
      </c>
      <c r="H1101" s="928">
        <v>990</v>
      </c>
      <c r="I1101" s="412">
        <v>990</v>
      </c>
      <c r="J1101" s="412">
        <f t="shared" si="83"/>
        <v>0</v>
      </c>
      <c r="K1101" s="463">
        <f t="shared" si="82"/>
        <v>594</v>
      </c>
      <c r="L1101" s="218"/>
      <c r="M1101" s="234"/>
    </row>
    <row r="1102" spans="1:13" s="109" customFormat="1" ht="12" thickBot="1">
      <c r="A1102" s="64"/>
      <c r="B1102" s="359"/>
      <c r="C1102" s="65"/>
      <c r="D1102" s="65"/>
      <c r="E1102" s="66"/>
      <c r="F1102" s="67"/>
      <c r="G1102" s="933"/>
      <c r="H1102" s="934" t="s">
        <v>1195</v>
      </c>
      <c r="I1102" s="932"/>
      <c r="J1102" s="405"/>
      <c r="K1102" s="334" t="str">
        <f t="shared" si="82"/>
        <v/>
      </c>
      <c r="L1102" s="204"/>
      <c r="M1102" s="234"/>
    </row>
    <row r="1103" spans="1:13" s="109" customFormat="1" ht="13.5" customHeight="1" thickBot="1">
      <c r="A1103" s="618"/>
      <c r="B1103" s="622" t="s">
        <v>95</v>
      </c>
      <c r="C1103" s="622"/>
      <c r="D1103" s="622"/>
      <c r="E1103" s="622"/>
      <c r="F1103" s="622"/>
      <c r="G1103" s="622"/>
      <c r="H1103" s="622"/>
      <c r="I1103" s="620"/>
      <c r="J1103" s="620"/>
      <c r="K1103" s="622" t="str">
        <f t="shared" si="82"/>
        <v/>
      </c>
      <c r="L1103" s="628"/>
      <c r="M1103" s="234"/>
    </row>
    <row r="1104" spans="1:13" s="109" customFormat="1" ht="21" customHeight="1">
      <c r="A1104" s="258"/>
      <c r="B1104" s="368" t="s">
        <v>1491</v>
      </c>
      <c r="C1104" s="114" t="s">
        <v>95</v>
      </c>
      <c r="D1104" s="114" t="s">
        <v>1989</v>
      </c>
      <c r="E1104" s="115">
        <v>40000</v>
      </c>
      <c r="F1104" s="116">
        <v>100</v>
      </c>
      <c r="G1104" s="117" t="s">
        <v>455</v>
      </c>
      <c r="H1104" s="923">
        <v>150</v>
      </c>
      <c r="I1104" s="410">
        <v>195</v>
      </c>
      <c r="J1104" s="473">
        <f t="shared" si="83"/>
        <v>-45</v>
      </c>
      <c r="K1104" s="458">
        <f t="shared" si="82"/>
        <v>90</v>
      </c>
      <c r="L1104" s="212" t="s">
        <v>1561</v>
      </c>
      <c r="M1104" s="234"/>
    </row>
    <row r="1105" spans="1:13" s="109" customFormat="1" ht="21" customHeight="1">
      <c r="A1105" s="478"/>
      <c r="B1105" s="344" t="s">
        <v>2235</v>
      </c>
      <c r="C1105" s="40" t="s">
        <v>95</v>
      </c>
      <c r="D1105" s="40" t="s">
        <v>1989</v>
      </c>
      <c r="E1105" s="41">
        <v>80000</v>
      </c>
      <c r="F1105" s="42">
        <v>100</v>
      </c>
      <c r="G1105" s="11" t="s">
        <v>455</v>
      </c>
      <c r="H1105" s="333">
        <v>205</v>
      </c>
      <c r="I1105" s="391" t="s">
        <v>455</v>
      </c>
      <c r="J1105" s="391" t="str">
        <f t="shared" si="83"/>
        <v>-</v>
      </c>
      <c r="K1105" s="432">
        <f t="shared" si="82"/>
        <v>123</v>
      </c>
      <c r="L1105" s="212" t="s">
        <v>1547</v>
      </c>
      <c r="M1105" s="234"/>
    </row>
    <row r="1106" spans="1:13" s="109" customFormat="1" ht="21" customHeight="1">
      <c r="A1106" s="478"/>
      <c r="B1106" s="344" t="s">
        <v>96</v>
      </c>
      <c r="C1106" s="40" t="s">
        <v>95</v>
      </c>
      <c r="D1106" s="40"/>
      <c r="E1106" s="41">
        <v>80000</v>
      </c>
      <c r="F1106" s="42">
        <v>100</v>
      </c>
      <c r="G1106" s="11" t="s">
        <v>455</v>
      </c>
      <c r="H1106" s="333">
        <v>205</v>
      </c>
      <c r="I1106" s="391">
        <v>195</v>
      </c>
      <c r="J1106" s="391">
        <f t="shared" si="83"/>
        <v>10</v>
      </c>
      <c r="K1106" s="519">
        <f t="shared" si="82"/>
        <v>123</v>
      </c>
      <c r="L1106" s="212"/>
      <c r="M1106" s="234"/>
    </row>
    <row r="1107" spans="1:13" s="109" customFormat="1" ht="21" customHeight="1" thickBot="1">
      <c r="A1107" s="479"/>
      <c r="B1107" s="366" t="s">
        <v>1490</v>
      </c>
      <c r="C1107" s="170" t="s">
        <v>95</v>
      </c>
      <c r="D1107" s="170" t="s">
        <v>1989</v>
      </c>
      <c r="E1107" s="171">
        <v>130000</v>
      </c>
      <c r="F1107" s="172">
        <v>100</v>
      </c>
      <c r="G1107" s="173" t="s">
        <v>455</v>
      </c>
      <c r="H1107" s="921">
        <v>205</v>
      </c>
      <c r="I1107" s="408">
        <v>195</v>
      </c>
      <c r="J1107" s="408">
        <f t="shared" si="83"/>
        <v>10</v>
      </c>
      <c r="K1107" s="464">
        <f t="shared" si="82"/>
        <v>123</v>
      </c>
      <c r="L1107" s="220"/>
      <c r="M1107" s="234"/>
    </row>
    <row r="1108" spans="1:13" s="109" customFormat="1" ht="12" thickBot="1">
      <c r="A1108" s="64"/>
      <c r="B1108" s="359"/>
      <c r="C1108" s="65"/>
      <c r="D1108" s="65"/>
      <c r="E1108" s="66"/>
      <c r="F1108" s="67"/>
      <c r="G1108" s="933"/>
      <c r="H1108" s="934" t="s">
        <v>1195</v>
      </c>
      <c r="I1108" s="932"/>
      <c r="J1108" s="405"/>
      <c r="K1108" s="334" t="str">
        <f t="shared" si="82"/>
        <v/>
      </c>
      <c r="L1108" s="204"/>
      <c r="M1108" s="234"/>
    </row>
    <row r="1109" spans="1:13" s="109" customFormat="1" ht="13.5" thickBot="1">
      <c r="A1109" s="618"/>
      <c r="B1109" s="622" t="s">
        <v>34</v>
      </c>
      <c r="C1109" s="622"/>
      <c r="D1109" s="622"/>
      <c r="E1109" s="622"/>
      <c r="F1109" s="622"/>
      <c r="G1109" s="622"/>
      <c r="H1109" s="622"/>
      <c r="I1109" s="620"/>
      <c r="J1109" s="620"/>
      <c r="K1109" s="622" t="str">
        <f t="shared" si="82"/>
        <v/>
      </c>
      <c r="L1109" s="628"/>
      <c r="M1109" s="234"/>
    </row>
    <row r="1110" spans="1:13" s="109" customFormat="1" ht="50.1" customHeight="1" thickBot="1">
      <c r="A1110" s="94"/>
      <c r="B1110" s="366" t="s">
        <v>35</v>
      </c>
      <c r="C1110" s="170" t="s">
        <v>41</v>
      </c>
      <c r="D1110" s="170" t="s">
        <v>1991</v>
      </c>
      <c r="E1110" s="171" t="s">
        <v>455</v>
      </c>
      <c r="F1110" s="172" t="s">
        <v>455</v>
      </c>
      <c r="G1110" s="173" t="s">
        <v>455</v>
      </c>
      <c r="H1110" s="925">
        <v>90</v>
      </c>
      <c r="I1110" s="408">
        <v>160</v>
      </c>
      <c r="J1110" s="408">
        <f t="shared" si="83"/>
        <v>-70</v>
      </c>
      <c r="K1110" s="464">
        <f t="shared" si="82"/>
        <v>54</v>
      </c>
      <c r="L1110" s="212" t="s">
        <v>1561</v>
      </c>
      <c r="M1110" s="234"/>
    </row>
    <row r="1111" spans="1:13" s="109" customFormat="1" ht="50.1" customHeight="1" thickBot="1">
      <c r="A1111" s="94"/>
      <c r="B1111" s="369" t="s">
        <v>36</v>
      </c>
      <c r="C1111" s="74" t="s">
        <v>41</v>
      </c>
      <c r="D1111" s="74" t="s">
        <v>1991</v>
      </c>
      <c r="E1111" s="75" t="s">
        <v>455</v>
      </c>
      <c r="F1111" s="76" t="s">
        <v>455</v>
      </c>
      <c r="G1111" s="77" t="s">
        <v>455</v>
      </c>
      <c r="H1111" s="927">
        <v>75</v>
      </c>
      <c r="I1111" s="412">
        <v>70</v>
      </c>
      <c r="J1111" s="412">
        <f t="shared" si="83"/>
        <v>5</v>
      </c>
      <c r="K1111" s="461">
        <f t="shared" si="82"/>
        <v>45</v>
      </c>
      <c r="L1111" s="218"/>
      <c r="M1111" s="234"/>
    </row>
    <row r="1112" spans="1:13" s="109" customFormat="1" ht="50.1" customHeight="1" thickBot="1">
      <c r="A1112" s="94"/>
      <c r="B1112" s="369" t="s">
        <v>37</v>
      </c>
      <c r="C1112" s="74" t="s">
        <v>42</v>
      </c>
      <c r="D1112" s="74" t="s">
        <v>1992</v>
      </c>
      <c r="E1112" s="75" t="s">
        <v>455</v>
      </c>
      <c r="F1112" s="76" t="s">
        <v>455</v>
      </c>
      <c r="G1112" s="77" t="s">
        <v>455</v>
      </c>
      <c r="H1112" s="926">
        <v>95</v>
      </c>
      <c r="I1112" s="412">
        <v>90</v>
      </c>
      <c r="J1112" s="412">
        <f t="shared" si="83"/>
        <v>5</v>
      </c>
      <c r="K1112" s="461">
        <f t="shared" ref="K1112:K1115" si="90">IF(H1112="","",(H1112)-(H1112)/100*($E$5))</f>
        <v>57</v>
      </c>
      <c r="L1112" s="218"/>
      <c r="M1112" s="234"/>
    </row>
    <row r="1113" spans="1:13" s="109" customFormat="1" ht="129.75" customHeight="1" thickBot="1">
      <c r="A1113" s="601"/>
      <c r="B1113" s="374" t="s">
        <v>38</v>
      </c>
      <c r="C1113" s="89" t="s">
        <v>43</v>
      </c>
      <c r="D1113" s="89" t="s">
        <v>1993</v>
      </c>
      <c r="E1113" s="90" t="s">
        <v>455</v>
      </c>
      <c r="F1113" s="91" t="s">
        <v>455</v>
      </c>
      <c r="G1113" s="139" t="s">
        <v>455</v>
      </c>
      <c r="H1113" s="925">
        <v>99</v>
      </c>
      <c r="I1113" s="473">
        <v>195</v>
      </c>
      <c r="J1113" s="473">
        <f t="shared" si="83"/>
        <v>-96</v>
      </c>
      <c r="K1113" s="463">
        <f t="shared" si="90"/>
        <v>59.4</v>
      </c>
      <c r="L1113" s="213" t="s">
        <v>1561</v>
      </c>
      <c r="M1113" s="234"/>
    </row>
    <row r="1114" spans="1:13" s="109" customFormat="1" ht="129.75" customHeight="1" thickBot="1">
      <c r="A1114" s="94"/>
      <c r="B1114" s="369" t="s">
        <v>39</v>
      </c>
      <c r="C1114" s="74" t="s">
        <v>44</v>
      </c>
      <c r="D1114" s="74" t="s">
        <v>1994</v>
      </c>
      <c r="E1114" s="75" t="s">
        <v>455</v>
      </c>
      <c r="F1114" s="76" t="s">
        <v>455</v>
      </c>
      <c r="G1114" s="77" t="s">
        <v>455</v>
      </c>
      <c r="H1114" s="925">
        <v>90</v>
      </c>
      <c r="I1114" s="412">
        <v>215</v>
      </c>
      <c r="J1114" s="412">
        <f t="shared" ref="J1114:J1181" si="91">IF(I1114="-","-",H1114-I1114)</f>
        <v>-125</v>
      </c>
      <c r="K1114" s="461">
        <f t="shared" si="90"/>
        <v>54</v>
      </c>
      <c r="L1114" s="218" t="s">
        <v>1561</v>
      </c>
      <c r="M1114" s="234"/>
    </row>
    <row r="1115" spans="1:13" s="109" customFormat="1" ht="129.75" customHeight="1" thickBot="1">
      <c r="A1115" s="94"/>
      <c r="B1115" s="369" t="s">
        <v>40</v>
      </c>
      <c r="C1115" s="74" t="s">
        <v>43</v>
      </c>
      <c r="D1115" s="74" t="s">
        <v>1993</v>
      </c>
      <c r="E1115" s="75" t="s">
        <v>455</v>
      </c>
      <c r="F1115" s="76" t="s">
        <v>455</v>
      </c>
      <c r="G1115" s="77" t="s">
        <v>455</v>
      </c>
      <c r="H1115" s="925">
        <v>90</v>
      </c>
      <c r="I1115" s="412">
        <v>90</v>
      </c>
      <c r="J1115" s="412">
        <f t="shared" si="91"/>
        <v>0</v>
      </c>
      <c r="K1115" s="461">
        <f t="shared" si="90"/>
        <v>54</v>
      </c>
      <c r="L1115" s="218"/>
      <c r="M1115" s="234"/>
    </row>
    <row r="1116" spans="1:13" s="109" customFormat="1">
      <c r="A1116" s="61"/>
      <c r="B1116" s="359"/>
      <c r="C1116" s="65"/>
      <c r="D1116" s="65"/>
      <c r="E1116" s="66"/>
      <c r="F1116" s="67"/>
      <c r="G1116" s="68"/>
      <c r="H1116" s="945" t="s">
        <v>1195</v>
      </c>
      <c r="I1116" s="946"/>
      <c r="J1116" s="405"/>
      <c r="K1116" s="334"/>
      <c r="L1116" s="204"/>
      <c r="M1116" s="234"/>
    </row>
    <row r="1117" spans="1:13" s="109" customFormat="1" ht="12" thickBot="1">
      <c r="A1117" s="62"/>
      <c r="B1117" s="373"/>
      <c r="C1117" s="70"/>
      <c r="D1117" s="70"/>
      <c r="E1117" s="71"/>
      <c r="F1117" s="72"/>
      <c r="G1117" s="937"/>
      <c r="H1117" s="955" t="s">
        <v>1195</v>
      </c>
      <c r="I1117" s="956"/>
      <c r="J1117" s="413"/>
      <c r="K1117" s="335"/>
      <c r="L1117" s="205"/>
      <c r="M1117" s="234"/>
    </row>
    <row r="1118" spans="1:13" ht="16.5" thickBot="1">
      <c r="A1118" s="85"/>
      <c r="B1118" s="328" t="s">
        <v>442</v>
      </c>
      <c r="C1118" s="326"/>
      <c r="D1118" s="156"/>
      <c r="E1118" s="156"/>
      <c r="F1118" s="156"/>
      <c r="G1118" s="156"/>
      <c r="H1118" s="1018"/>
      <c r="I1118" s="414"/>
      <c r="J1118" s="414"/>
      <c r="K1118" s="328"/>
      <c r="L1118" s="181"/>
      <c r="M1118" s="241"/>
    </row>
    <row r="1119" spans="1:13" s="109" customFormat="1" ht="12" thickBot="1">
      <c r="A1119" s="64"/>
      <c r="B1119" s="359"/>
      <c r="C1119" s="65"/>
      <c r="D1119" s="65"/>
      <c r="E1119" s="66"/>
      <c r="F1119" s="67"/>
      <c r="G1119" s="933"/>
      <c r="H1119" s="934" t="s">
        <v>1195</v>
      </c>
      <c r="I1119" s="932"/>
      <c r="J1119" s="405"/>
      <c r="K1119" s="334"/>
      <c r="L1119" s="204"/>
      <c r="M1119" s="234"/>
    </row>
    <row r="1120" spans="1:13" ht="13.5" thickBot="1">
      <c r="A1120" s="12"/>
      <c r="B1120" s="329" t="s">
        <v>992</v>
      </c>
      <c r="C1120" s="327"/>
      <c r="D1120" s="154"/>
      <c r="E1120" s="154"/>
      <c r="F1120" s="154"/>
      <c r="G1120" s="154"/>
      <c r="H1120" s="1019"/>
      <c r="I1120" s="404"/>
      <c r="J1120" s="404"/>
      <c r="K1120" s="329"/>
      <c r="L1120" s="215"/>
    </row>
    <row r="1121" spans="1:12" ht="18" customHeight="1">
      <c r="A1121" s="110"/>
      <c r="B1121" s="379" t="s">
        <v>946</v>
      </c>
      <c r="C1121" s="53" t="s">
        <v>1111</v>
      </c>
      <c r="D1121" s="53" t="s">
        <v>1995</v>
      </c>
      <c r="E1121" s="54">
        <v>10</v>
      </c>
      <c r="F1121" s="55">
        <v>0.1</v>
      </c>
      <c r="G1121" s="56" t="s">
        <v>455</v>
      </c>
      <c r="H1121" s="923">
        <v>75</v>
      </c>
      <c r="I1121" s="391">
        <v>70</v>
      </c>
      <c r="J1121" s="399">
        <f t="shared" si="91"/>
        <v>5</v>
      </c>
      <c r="K1121" s="444">
        <f t="shared" ref="K1121:K1187" si="92">(H1121)-(H1121)/100*($E$3)</f>
        <v>50.625</v>
      </c>
      <c r="L1121" s="211"/>
    </row>
    <row r="1122" spans="1:12" ht="18" customHeight="1">
      <c r="A1122" s="111"/>
      <c r="B1122" s="346" t="s">
        <v>947</v>
      </c>
      <c r="C1122" s="21" t="s">
        <v>1111</v>
      </c>
      <c r="D1122" s="21" t="s">
        <v>1995</v>
      </c>
      <c r="E1122" s="22">
        <v>30</v>
      </c>
      <c r="F1122" s="23">
        <v>0.25</v>
      </c>
      <c r="G1122" s="24" t="s">
        <v>455</v>
      </c>
      <c r="H1122" s="333">
        <v>70</v>
      </c>
      <c r="I1122" s="391">
        <v>65</v>
      </c>
      <c r="J1122" s="391">
        <f t="shared" si="91"/>
        <v>5</v>
      </c>
      <c r="K1122" s="432">
        <f t="shared" si="92"/>
        <v>47.25</v>
      </c>
      <c r="L1122" s="212"/>
    </row>
    <row r="1123" spans="1:12" ht="18" customHeight="1">
      <c r="A1123" s="111"/>
      <c r="B1123" s="346" t="s">
        <v>1373</v>
      </c>
      <c r="C1123" s="21" t="s">
        <v>1111</v>
      </c>
      <c r="D1123" s="21" t="s">
        <v>1995</v>
      </c>
      <c r="E1123" s="22">
        <v>60</v>
      </c>
      <c r="F1123" s="23">
        <v>0.5</v>
      </c>
      <c r="G1123" s="24" t="s">
        <v>455</v>
      </c>
      <c r="H1123" s="333">
        <v>70</v>
      </c>
      <c r="I1123" s="391">
        <v>65</v>
      </c>
      <c r="J1123" s="391">
        <f t="shared" si="91"/>
        <v>5</v>
      </c>
      <c r="K1123" s="432">
        <f t="shared" si="92"/>
        <v>47.25</v>
      </c>
      <c r="L1123" s="212"/>
    </row>
    <row r="1124" spans="1:12" ht="18" customHeight="1">
      <c r="A1124" s="113"/>
      <c r="B1124" s="346" t="s">
        <v>948</v>
      </c>
      <c r="C1124" s="21" t="s">
        <v>1111</v>
      </c>
      <c r="D1124" s="21" t="s">
        <v>1995</v>
      </c>
      <c r="E1124" s="22">
        <v>100</v>
      </c>
      <c r="F1124" s="23">
        <v>1</v>
      </c>
      <c r="G1124" s="24" t="s">
        <v>455</v>
      </c>
      <c r="H1124" s="333">
        <v>70</v>
      </c>
      <c r="I1124" s="391">
        <v>65</v>
      </c>
      <c r="J1124" s="391">
        <f t="shared" si="91"/>
        <v>5</v>
      </c>
      <c r="K1124" s="432">
        <f t="shared" si="92"/>
        <v>47.25</v>
      </c>
      <c r="L1124" s="212"/>
    </row>
    <row r="1125" spans="1:12" ht="18" customHeight="1">
      <c r="A1125" s="111"/>
      <c r="B1125" s="346" t="s">
        <v>1374</v>
      </c>
      <c r="C1125" s="21" t="s">
        <v>1111</v>
      </c>
      <c r="D1125" s="21" t="s">
        <v>1995</v>
      </c>
      <c r="E1125" s="22">
        <v>300</v>
      </c>
      <c r="F1125" s="23">
        <v>2</v>
      </c>
      <c r="G1125" s="24" t="s">
        <v>455</v>
      </c>
      <c r="H1125" s="333">
        <v>80</v>
      </c>
      <c r="I1125" s="391">
        <v>75</v>
      </c>
      <c r="J1125" s="391">
        <f t="shared" si="91"/>
        <v>5</v>
      </c>
      <c r="K1125" s="432">
        <f t="shared" si="92"/>
        <v>54</v>
      </c>
      <c r="L1125" s="212"/>
    </row>
    <row r="1126" spans="1:12" ht="18" customHeight="1">
      <c r="A1126" s="111"/>
      <c r="B1126" s="346" t="s">
        <v>949</v>
      </c>
      <c r="C1126" s="21" t="s">
        <v>1111</v>
      </c>
      <c r="D1126" s="21" t="s">
        <v>1995</v>
      </c>
      <c r="E1126" s="22">
        <v>600</v>
      </c>
      <c r="F1126" s="23">
        <v>5</v>
      </c>
      <c r="G1126" s="24" t="s">
        <v>455</v>
      </c>
      <c r="H1126" s="333">
        <v>80</v>
      </c>
      <c r="I1126" s="391">
        <v>75</v>
      </c>
      <c r="J1126" s="391">
        <f t="shared" si="91"/>
        <v>5</v>
      </c>
      <c r="K1126" s="432">
        <f t="shared" si="92"/>
        <v>54</v>
      </c>
      <c r="L1126" s="212"/>
    </row>
    <row r="1127" spans="1:12" ht="18" customHeight="1">
      <c r="A1127" s="111"/>
      <c r="B1127" s="346" t="s">
        <v>1375</v>
      </c>
      <c r="C1127" s="21" t="s">
        <v>1111</v>
      </c>
      <c r="D1127" s="21" t="s">
        <v>1995</v>
      </c>
      <c r="E1127" s="22">
        <v>1000</v>
      </c>
      <c r="F1127" s="23">
        <v>10</v>
      </c>
      <c r="G1127" s="24" t="s">
        <v>455</v>
      </c>
      <c r="H1127" s="333">
        <v>80</v>
      </c>
      <c r="I1127" s="391">
        <v>75</v>
      </c>
      <c r="J1127" s="391">
        <f t="shared" si="91"/>
        <v>5</v>
      </c>
      <c r="K1127" s="432">
        <f t="shared" si="92"/>
        <v>54</v>
      </c>
      <c r="L1127" s="212"/>
    </row>
    <row r="1128" spans="1:12" ht="18" customHeight="1">
      <c r="A1128" s="111"/>
      <c r="B1128" s="346" t="s">
        <v>950</v>
      </c>
      <c r="C1128" s="21" t="s">
        <v>1111</v>
      </c>
      <c r="D1128" s="21" t="s">
        <v>1995</v>
      </c>
      <c r="E1128" s="22">
        <v>2500</v>
      </c>
      <c r="F1128" s="23">
        <v>20</v>
      </c>
      <c r="G1128" s="24" t="s">
        <v>455</v>
      </c>
      <c r="H1128" s="333">
        <v>80</v>
      </c>
      <c r="I1128" s="391">
        <v>75</v>
      </c>
      <c r="J1128" s="391">
        <f t="shared" si="91"/>
        <v>5</v>
      </c>
      <c r="K1128" s="432">
        <f t="shared" si="92"/>
        <v>54</v>
      </c>
      <c r="L1128" s="212"/>
    </row>
    <row r="1129" spans="1:12" ht="3.95" customHeight="1">
      <c r="A1129" s="111"/>
      <c r="B1129" s="363"/>
      <c r="C1129" s="34"/>
      <c r="D1129" s="34"/>
      <c r="E1129" s="126"/>
      <c r="F1129" s="127"/>
      <c r="G1129" s="35"/>
      <c r="H1129" s="333" t="s">
        <v>1195</v>
      </c>
      <c r="I1129" s="391"/>
      <c r="J1129" s="388"/>
      <c r="K1129" s="441"/>
      <c r="L1129" s="213"/>
    </row>
    <row r="1130" spans="1:12" ht="18" customHeight="1" thickBot="1">
      <c r="A1130" s="112"/>
      <c r="B1130" s="353" t="s">
        <v>566</v>
      </c>
      <c r="C1130" s="25" t="s">
        <v>565</v>
      </c>
      <c r="D1130" s="25" t="s">
        <v>1996</v>
      </c>
      <c r="E1130" s="32" t="s">
        <v>455</v>
      </c>
      <c r="F1130" s="33" t="s">
        <v>455</v>
      </c>
      <c r="G1130" s="28" t="s">
        <v>455</v>
      </c>
      <c r="H1130" s="921">
        <v>60</v>
      </c>
      <c r="I1130" s="392">
        <v>55</v>
      </c>
      <c r="J1130" s="392">
        <f t="shared" si="91"/>
        <v>5</v>
      </c>
      <c r="K1130" s="443">
        <f t="shared" si="92"/>
        <v>40.5</v>
      </c>
      <c r="L1130" s="214"/>
    </row>
    <row r="1131" spans="1:12" ht="104.25" customHeight="1" thickBot="1">
      <c r="A1131" s="82"/>
      <c r="B1131" s="378" t="s">
        <v>1376</v>
      </c>
      <c r="C1131" s="13" t="s">
        <v>1111</v>
      </c>
      <c r="D1131" s="13" t="s">
        <v>1995</v>
      </c>
      <c r="E1131" s="97" t="s">
        <v>861</v>
      </c>
      <c r="F1131" s="97" t="s">
        <v>1008</v>
      </c>
      <c r="G1131" s="16" t="s">
        <v>455</v>
      </c>
      <c r="H1131" s="925">
        <v>70</v>
      </c>
      <c r="I1131" s="412">
        <v>65</v>
      </c>
      <c r="J1131" s="412">
        <f t="shared" si="91"/>
        <v>5</v>
      </c>
      <c r="K1131" s="461">
        <f t="shared" si="92"/>
        <v>47.25</v>
      </c>
      <c r="L1131" s="218"/>
    </row>
    <row r="1132" spans="1:12" ht="27" customHeight="1">
      <c r="A1132" s="110"/>
      <c r="B1132" s="379" t="s">
        <v>1377</v>
      </c>
      <c r="C1132" s="53" t="s">
        <v>1111</v>
      </c>
      <c r="D1132" s="53" t="s">
        <v>1995</v>
      </c>
      <c r="E1132" s="95" t="s">
        <v>1013</v>
      </c>
      <c r="F1132" s="96" t="s">
        <v>862</v>
      </c>
      <c r="G1132" s="56" t="s">
        <v>455</v>
      </c>
      <c r="H1132" s="922">
        <v>80</v>
      </c>
      <c r="I1132" s="399">
        <v>75</v>
      </c>
      <c r="J1132" s="399">
        <f t="shared" si="91"/>
        <v>5</v>
      </c>
      <c r="K1132" s="444">
        <f t="shared" si="92"/>
        <v>54</v>
      </c>
      <c r="L1132" s="211"/>
    </row>
    <row r="1133" spans="1:12" ht="27" customHeight="1">
      <c r="A1133" s="111"/>
      <c r="B1133" s="346" t="s">
        <v>1378</v>
      </c>
      <c r="C1133" s="21" t="s">
        <v>1111</v>
      </c>
      <c r="D1133" s="21" t="s">
        <v>1995</v>
      </c>
      <c r="E1133" s="30" t="s">
        <v>1012</v>
      </c>
      <c r="F1133" s="31" t="s">
        <v>863</v>
      </c>
      <c r="G1133" s="24" t="s">
        <v>455</v>
      </c>
      <c r="H1133" s="333">
        <v>80</v>
      </c>
      <c r="I1133" s="391">
        <v>75</v>
      </c>
      <c r="J1133" s="391">
        <f t="shared" si="91"/>
        <v>5</v>
      </c>
      <c r="K1133" s="432">
        <f t="shared" si="92"/>
        <v>54</v>
      </c>
      <c r="L1133" s="212"/>
    </row>
    <row r="1134" spans="1:12" ht="27" customHeight="1">
      <c r="A1134" s="111"/>
      <c r="B1134" s="346" t="s">
        <v>1379</v>
      </c>
      <c r="C1134" s="21" t="s">
        <v>1111</v>
      </c>
      <c r="D1134" s="21" t="s">
        <v>1995</v>
      </c>
      <c r="E1134" s="30" t="s">
        <v>1011</v>
      </c>
      <c r="F1134" s="31" t="s">
        <v>864</v>
      </c>
      <c r="G1134" s="24" t="s">
        <v>455</v>
      </c>
      <c r="H1134" s="333">
        <v>80</v>
      </c>
      <c r="I1134" s="391">
        <v>75</v>
      </c>
      <c r="J1134" s="391">
        <f t="shared" si="91"/>
        <v>5</v>
      </c>
      <c r="K1134" s="432">
        <f t="shared" si="92"/>
        <v>54</v>
      </c>
      <c r="L1134" s="212"/>
    </row>
    <row r="1135" spans="1:12" ht="27" customHeight="1" thickBot="1">
      <c r="A1135" s="112"/>
      <c r="B1135" s="363" t="s">
        <v>951</v>
      </c>
      <c r="C1135" s="34" t="s">
        <v>1111</v>
      </c>
      <c r="D1135" s="34" t="s">
        <v>1995</v>
      </c>
      <c r="E1135" s="98" t="s">
        <v>1010</v>
      </c>
      <c r="F1135" s="99" t="s">
        <v>865</v>
      </c>
      <c r="G1135" s="35" t="s">
        <v>455</v>
      </c>
      <c r="H1135" s="921">
        <v>80</v>
      </c>
      <c r="I1135" s="392">
        <v>75</v>
      </c>
      <c r="J1135" s="388">
        <f t="shared" si="91"/>
        <v>5</v>
      </c>
      <c r="K1135" s="441">
        <f t="shared" si="92"/>
        <v>54</v>
      </c>
      <c r="L1135" s="213"/>
    </row>
    <row r="1136" spans="1:12" ht="21" customHeight="1">
      <c r="A1136" s="110"/>
      <c r="B1136" s="345" t="s">
        <v>1380</v>
      </c>
      <c r="C1136" s="17" t="s">
        <v>1111</v>
      </c>
      <c r="D1136" s="17" t="s">
        <v>1995</v>
      </c>
      <c r="E1136" s="29" t="s">
        <v>1009</v>
      </c>
      <c r="F1136" s="100" t="s">
        <v>866</v>
      </c>
      <c r="G1136" s="20" t="s">
        <v>455</v>
      </c>
      <c r="H1136" s="922">
        <v>140</v>
      </c>
      <c r="I1136" s="399">
        <v>130</v>
      </c>
      <c r="J1136" s="402">
        <f t="shared" si="91"/>
        <v>10</v>
      </c>
      <c r="K1136" s="442">
        <f t="shared" si="92"/>
        <v>94.5</v>
      </c>
      <c r="L1136" s="216"/>
    </row>
    <row r="1137" spans="1:13" ht="21" customHeight="1">
      <c r="A1137" s="111"/>
      <c r="B1137" s="346" t="s">
        <v>1381</v>
      </c>
      <c r="C1137" s="21" t="s">
        <v>1111</v>
      </c>
      <c r="D1137" s="21" t="s">
        <v>1995</v>
      </c>
      <c r="E1137" s="30" t="s">
        <v>867</v>
      </c>
      <c r="F1137" s="31" t="s">
        <v>861</v>
      </c>
      <c r="G1137" s="24" t="s">
        <v>455</v>
      </c>
      <c r="H1137" s="333">
        <v>140</v>
      </c>
      <c r="I1137" s="391">
        <v>130</v>
      </c>
      <c r="J1137" s="391">
        <f t="shared" si="91"/>
        <v>10</v>
      </c>
      <c r="K1137" s="432">
        <f t="shared" si="92"/>
        <v>94.5</v>
      </c>
      <c r="L1137" s="212"/>
    </row>
    <row r="1138" spans="1:13" ht="21" customHeight="1">
      <c r="A1138" s="111"/>
      <c r="B1138" s="346" t="s">
        <v>1080</v>
      </c>
      <c r="C1138" s="21" t="s">
        <v>1111</v>
      </c>
      <c r="D1138" s="21" t="s">
        <v>1995</v>
      </c>
      <c r="E1138" s="30" t="s">
        <v>869</v>
      </c>
      <c r="F1138" s="31" t="s">
        <v>868</v>
      </c>
      <c r="G1138" s="24" t="s">
        <v>455</v>
      </c>
      <c r="H1138" s="333">
        <v>145</v>
      </c>
      <c r="I1138" s="391">
        <v>130</v>
      </c>
      <c r="J1138" s="391">
        <f t="shared" si="91"/>
        <v>15</v>
      </c>
      <c r="K1138" s="432">
        <f t="shared" si="92"/>
        <v>97.875</v>
      </c>
      <c r="L1138" s="212"/>
    </row>
    <row r="1139" spans="1:13" ht="21" customHeight="1" thickBot="1">
      <c r="A1139" s="112"/>
      <c r="B1139" s="353" t="s">
        <v>1382</v>
      </c>
      <c r="C1139" s="25" t="s">
        <v>1111</v>
      </c>
      <c r="D1139" s="25" t="s">
        <v>1995</v>
      </c>
      <c r="E1139" s="32" t="s">
        <v>870</v>
      </c>
      <c r="F1139" s="33" t="s">
        <v>871</v>
      </c>
      <c r="G1139" s="28" t="s">
        <v>455</v>
      </c>
      <c r="H1139" s="921">
        <v>170</v>
      </c>
      <c r="I1139" s="391">
        <v>155</v>
      </c>
      <c r="J1139" s="392">
        <f t="shared" si="91"/>
        <v>15</v>
      </c>
      <c r="K1139" s="443">
        <f t="shared" si="92"/>
        <v>114.75</v>
      </c>
      <c r="L1139" s="214"/>
    </row>
    <row r="1140" spans="1:13" s="109" customFormat="1" ht="12" thickBot="1">
      <c r="A1140" s="78"/>
      <c r="B1140" s="378" t="s">
        <v>952</v>
      </c>
      <c r="C1140" s="13" t="s">
        <v>1111</v>
      </c>
      <c r="D1140" s="13" t="s">
        <v>1995</v>
      </c>
      <c r="E1140" s="14">
        <v>1000</v>
      </c>
      <c r="F1140" s="15">
        <v>10</v>
      </c>
      <c r="G1140" s="16" t="s">
        <v>455</v>
      </c>
      <c r="H1140" s="925">
        <v>50</v>
      </c>
      <c r="I1140" s="412">
        <v>50</v>
      </c>
      <c r="J1140" s="412">
        <f t="shared" si="91"/>
        <v>0</v>
      </c>
      <c r="K1140" s="461">
        <f t="shared" si="92"/>
        <v>33.75</v>
      </c>
      <c r="L1140" s="218"/>
      <c r="M1140" s="234"/>
    </row>
    <row r="1141" spans="1:13" ht="21" customHeight="1">
      <c r="A1141" s="113"/>
      <c r="B1141" s="345" t="s">
        <v>953</v>
      </c>
      <c r="C1141" s="17" t="s">
        <v>1111</v>
      </c>
      <c r="D1141" s="17" t="s">
        <v>1995</v>
      </c>
      <c r="E1141" s="18">
        <v>5000</v>
      </c>
      <c r="F1141" s="19">
        <v>50</v>
      </c>
      <c r="G1141" s="20" t="s">
        <v>455</v>
      </c>
      <c r="H1141" s="922">
        <v>140</v>
      </c>
      <c r="I1141" s="391">
        <v>125</v>
      </c>
      <c r="J1141" s="402">
        <f t="shared" si="91"/>
        <v>15</v>
      </c>
      <c r="K1141" s="442">
        <f t="shared" si="92"/>
        <v>94.5</v>
      </c>
      <c r="L1141" s="216"/>
    </row>
    <row r="1142" spans="1:13" ht="21" customHeight="1">
      <c r="A1142" s="111"/>
      <c r="B1142" s="346" t="s">
        <v>954</v>
      </c>
      <c r="C1142" s="21" t="s">
        <v>1111</v>
      </c>
      <c r="D1142" s="21" t="s">
        <v>1995</v>
      </c>
      <c r="E1142" s="22">
        <v>10000</v>
      </c>
      <c r="F1142" s="23">
        <v>100</v>
      </c>
      <c r="G1142" s="24" t="s">
        <v>455</v>
      </c>
      <c r="H1142" s="333">
        <v>140</v>
      </c>
      <c r="I1142" s="391">
        <v>130</v>
      </c>
      <c r="J1142" s="391">
        <f t="shared" si="91"/>
        <v>10</v>
      </c>
      <c r="K1142" s="432">
        <f t="shared" si="92"/>
        <v>94.5</v>
      </c>
      <c r="L1142" s="212"/>
    </row>
    <row r="1143" spans="1:13" ht="21" customHeight="1">
      <c r="A1143" s="111"/>
      <c r="B1143" s="346" t="s">
        <v>1383</v>
      </c>
      <c r="C1143" s="21" t="s">
        <v>1111</v>
      </c>
      <c r="D1143" s="21" t="s">
        <v>1995</v>
      </c>
      <c r="E1143" s="22">
        <v>20000</v>
      </c>
      <c r="F1143" s="23">
        <v>200</v>
      </c>
      <c r="G1143" s="24" t="s">
        <v>455</v>
      </c>
      <c r="H1143" s="333">
        <v>140</v>
      </c>
      <c r="I1143" s="391">
        <v>130</v>
      </c>
      <c r="J1143" s="391">
        <f t="shared" si="91"/>
        <v>10</v>
      </c>
      <c r="K1143" s="432">
        <f t="shared" si="92"/>
        <v>94.5</v>
      </c>
      <c r="L1143" s="212"/>
    </row>
    <row r="1144" spans="1:13" ht="21" customHeight="1">
      <c r="A1144" s="111"/>
      <c r="B1144" s="346" t="s">
        <v>1384</v>
      </c>
      <c r="C1144" s="21" t="s">
        <v>1111</v>
      </c>
      <c r="D1144" s="21" t="s">
        <v>1995</v>
      </c>
      <c r="E1144" s="22">
        <v>35000</v>
      </c>
      <c r="F1144" s="23">
        <v>500</v>
      </c>
      <c r="G1144" s="24" t="s">
        <v>455</v>
      </c>
      <c r="H1144" s="333">
        <v>145</v>
      </c>
      <c r="I1144" s="391">
        <v>135</v>
      </c>
      <c r="J1144" s="391">
        <f t="shared" si="91"/>
        <v>10</v>
      </c>
      <c r="K1144" s="432">
        <f t="shared" si="92"/>
        <v>97.875</v>
      </c>
      <c r="L1144" s="212"/>
    </row>
    <row r="1145" spans="1:13" ht="21" customHeight="1">
      <c r="A1145" s="111"/>
      <c r="B1145" s="363" t="s">
        <v>955</v>
      </c>
      <c r="C1145" s="34" t="s">
        <v>1111</v>
      </c>
      <c r="D1145" s="34" t="s">
        <v>1995</v>
      </c>
      <c r="E1145" s="126">
        <v>50000</v>
      </c>
      <c r="F1145" s="127">
        <v>500</v>
      </c>
      <c r="G1145" s="35" t="s">
        <v>455</v>
      </c>
      <c r="H1145" s="333">
        <v>170</v>
      </c>
      <c r="I1145" s="391">
        <v>150</v>
      </c>
      <c r="J1145" s="388">
        <f t="shared" si="91"/>
        <v>20</v>
      </c>
      <c r="K1145" s="441">
        <f t="shared" si="92"/>
        <v>114.75</v>
      </c>
      <c r="L1145" s="213"/>
    </row>
    <row r="1146" spans="1:13" ht="3.95" customHeight="1">
      <c r="A1146" s="111"/>
      <c r="B1146" s="363"/>
      <c r="C1146" s="34"/>
      <c r="D1146" s="34"/>
      <c r="E1146" s="126"/>
      <c r="F1146" s="127"/>
      <c r="G1146" s="35"/>
      <c r="H1146" s="333" t="s">
        <v>1195</v>
      </c>
      <c r="I1146" s="391"/>
      <c r="J1146" s="388"/>
      <c r="K1146" s="441"/>
      <c r="L1146" s="213"/>
    </row>
    <row r="1147" spans="1:13" ht="21" customHeight="1" thickBot="1">
      <c r="A1147" s="112"/>
      <c r="B1147" s="353" t="s">
        <v>567</v>
      </c>
      <c r="C1147" s="25" t="s">
        <v>568</v>
      </c>
      <c r="D1147" s="25" t="s">
        <v>1997</v>
      </c>
      <c r="E1147" s="32" t="s">
        <v>455</v>
      </c>
      <c r="F1147" s="33" t="s">
        <v>455</v>
      </c>
      <c r="G1147" s="28" t="s">
        <v>455</v>
      </c>
      <c r="H1147" s="921">
        <v>60</v>
      </c>
      <c r="I1147" s="391">
        <v>60</v>
      </c>
      <c r="J1147" s="392">
        <f t="shared" si="91"/>
        <v>0</v>
      </c>
      <c r="K1147" s="443">
        <f t="shared" si="92"/>
        <v>40.5</v>
      </c>
      <c r="L1147" s="214"/>
    </row>
    <row r="1148" spans="1:13" s="109" customFormat="1">
      <c r="A1148" s="61"/>
      <c r="B1148" s="359"/>
      <c r="C1148" s="65"/>
      <c r="D1148" s="65"/>
      <c r="E1148" s="66"/>
      <c r="F1148" s="67"/>
      <c r="G1148" s="68"/>
      <c r="H1148" s="945" t="s">
        <v>1195</v>
      </c>
      <c r="I1148" s="405"/>
      <c r="J1148" s="405"/>
      <c r="K1148" s="334"/>
      <c r="L1148" s="204"/>
      <c r="M1148" s="234"/>
    </row>
    <row r="1149" spans="1:13" s="109" customFormat="1" ht="12" thickBot="1">
      <c r="A1149" s="62"/>
      <c r="B1149" s="373"/>
      <c r="C1149" s="70"/>
      <c r="D1149" s="70"/>
      <c r="E1149" s="71"/>
      <c r="F1149" s="72"/>
      <c r="G1149" s="937"/>
      <c r="H1149" s="955" t="s">
        <v>1195</v>
      </c>
      <c r="I1149" s="938"/>
      <c r="J1149" s="413"/>
      <c r="K1149" s="335"/>
      <c r="L1149" s="205"/>
      <c r="M1149" s="234"/>
    </row>
    <row r="1150" spans="1:13" ht="16.5" thickBot="1">
      <c r="A1150" s="85"/>
      <c r="B1150" s="328" t="s">
        <v>443</v>
      </c>
      <c r="C1150" s="326"/>
      <c r="D1150" s="156"/>
      <c r="E1150" s="156"/>
      <c r="F1150" s="156"/>
      <c r="G1150" s="156"/>
      <c r="H1150" s="1018"/>
      <c r="I1150" s="919"/>
      <c r="J1150" s="414"/>
      <c r="K1150" s="328"/>
      <c r="L1150" s="207"/>
    </row>
    <row r="1151" spans="1:13" s="109" customFormat="1" ht="12" thickBot="1">
      <c r="A1151" s="64"/>
      <c r="B1151" s="359"/>
      <c r="C1151" s="65"/>
      <c r="D1151" s="65"/>
      <c r="E1151" s="66"/>
      <c r="F1151" s="67"/>
      <c r="G1151" s="933"/>
      <c r="H1151" s="933"/>
      <c r="I1151" s="933"/>
      <c r="J1151" s="405"/>
      <c r="K1151" s="334"/>
      <c r="L1151" s="204"/>
      <c r="M1151" s="234"/>
    </row>
    <row r="1152" spans="1:13" ht="13.5" thickBot="1">
      <c r="A1152" s="12"/>
      <c r="B1152" s="329" t="s">
        <v>444</v>
      </c>
      <c r="C1152" s="327"/>
      <c r="D1152" s="154"/>
      <c r="E1152" s="154"/>
      <c r="F1152" s="154"/>
      <c r="G1152" s="154"/>
      <c r="H1152" s="1019"/>
      <c r="I1152" s="920"/>
      <c r="J1152" s="404"/>
      <c r="K1152" s="329"/>
      <c r="L1152" s="215"/>
    </row>
    <row r="1153" spans="1:12" ht="22.5">
      <c r="A1153" s="79"/>
      <c r="B1153" s="345" t="s">
        <v>1486</v>
      </c>
      <c r="C1153" s="17" t="s">
        <v>1559</v>
      </c>
      <c r="D1153" s="17" t="s">
        <v>1950</v>
      </c>
      <c r="E1153" s="18">
        <v>1500000</v>
      </c>
      <c r="F1153" s="19">
        <v>500</v>
      </c>
      <c r="G1153" s="20" t="s">
        <v>1556</v>
      </c>
      <c r="H1153" s="922">
        <v>800</v>
      </c>
      <c r="I1153" s="402">
        <v>800</v>
      </c>
      <c r="J1153" s="402">
        <f t="shared" si="91"/>
        <v>0</v>
      </c>
      <c r="K1153" s="442">
        <f t="shared" si="92"/>
        <v>540</v>
      </c>
      <c r="L1153" s="216"/>
    </row>
    <row r="1154" spans="1:12" ht="23.25" thickBot="1">
      <c r="A1154" s="80"/>
      <c r="B1154" s="353" t="s">
        <v>1487</v>
      </c>
      <c r="C1154" s="25" t="s">
        <v>1559</v>
      </c>
      <c r="D1154" s="25" t="s">
        <v>1950</v>
      </c>
      <c r="E1154" s="26">
        <v>3000000</v>
      </c>
      <c r="F1154" s="27">
        <v>1000</v>
      </c>
      <c r="G1154" s="28" t="s">
        <v>1556</v>
      </c>
      <c r="H1154" s="921">
        <v>800</v>
      </c>
      <c r="I1154" s="392">
        <v>800</v>
      </c>
      <c r="J1154" s="392">
        <f t="shared" si="91"/>
        <v>0</v>
      </c>
      <c r="K1154" s="443">
        <f t="shared" si="92"/>
        <v>540</v>
      </c>
      <c r="L1154" s="214"/>
    </row>
    <row r="1155" spans="1:12">
      <c r="A1155" s="79"/>
      <c r="B1155" s="345" t="s">
        <v>2172</v>
      </c>
      <c r="C1155" s="17" t="s">
        <v>273</v>
      </c>
      <c r="D1155" s="17" t="s">
        <v>2064</v>
      </c>
      <c r="E1155" s="18">
        <v>600000</v>
      </c>
      <c r="F1155" s="19">
        <v>200</v>
      </c>
      <c r="G1155" s="20" t="s">
        <v>2299</v>
      </c>
      <c r="H1155" s="922">
        <v>1240</v>
      </c>
      <c r="I1155" s="402" t="s">
        <v>455</v>
      </c>
      <c r="J1155" s="402" t="str">
        <f t="shared" ref="J1155:J1158" si="93">IF(I1155="-","-",H1155-I1155)</f>
        <v>-</v>
      </c>
      <c r="K1155" s="442">
        <f t="shared" ref="K1155:K1158" si="94">(H1155)-(H1155)/100*($E$3)</f>
        <v>837</v>
      </c>
      <c r="L1155" s="216" t="s">
        <v>1547</v>
      </c>
    </row>
    <row r="1156" spans="1:12">
      <c r="A1156" s="81"/>
      <c r="B1156" s="346" t="s">
        <v>2173</v>
      </c>
      <c r="C1156" s="21" t="s">
        <v>1188</v>
      </c>
      <c r="D1156" s="21" t="s">
        <v>2065</v>
      </c>
      <c r="E1156" s="22">
        <v>600000</v>
      </c>
      <c r="F1156" s="23">
        <v>200</v>
      </c>
      <c r="G1156" s="24" t="s">
        <v>2300</v>
      </c>
      <c r="H1156" s="333">
        <v>1340</v>
      </c>
      <c r="I1156" s="391" t="s">
        <v>455</v>
      </c>
      <c r="J1156" s="391" t="str">
        <f t="shared" si="93"/>
        <v>-</v>
      </c>
      <c r="K1156" s="432">
        <f t="shared" si="94"/>
        <v>904.5</v>
      </c>
      <c r="L1156" s="212" t="s">
        <v>1547</v>
      </c>
    </row>
    <row r="1157" spans="1:12">
      <c r="A1157" s="81"/>
      <c r="B1157" s="346" t="s">
        <v>2174</v>
      </c>
      <c r="C1157" s="21" t="s">
        <v>273</v>
      </c>
      <c r="D1157" s="21" t="s">
        <v>2064</v>
      </c>
      <c r="E1157" s="22">
        <v>1500000</v>
      </c>
      <c r="F1157" s="23">
        <v>500</v>
      </c>
      <c r="G1157" s="24" t="s">
        <v>2299</v>
      </c>
      <c r="H1157" s="333">
        <v>1240</v>
      </c>
      <c r="I1157" s="391" t="s">
        <v>455</v>
      </c>
      <c r="J1157" s="391" t="str">
        <f t="shared" si="93"/>
        <v>-</v>
      </c>
      <c r="K1157" s="432">
        <f t="shared" si="94"/>
        <v>837</v>
      </c>
      <c r="L1157" s="212" t="s">
        <v>1547</v>
      </c>
    </row>
    <row r="1158" spans="1:12" ht="12" thickBot="1">
      <c r="A1158" s="80"/>
      <c r="B1158" s="353" t="s">
        <v>2175</v>
      </c>
      <c r="C1158" s="25" t="s">
        <v>1188</v>
      </c>
      <c r="D1158" s="25" t="s">
        <v>2065</v>
      </c>
      <c r="E1158" s="26">
        <v>1500000</v>
      </c>
      <c r="F1158" s="27">
        <v>500</v>
      </c>
      <c r="G1158" s="28" t="s">
        <v>2300</v>
      </c>
      <c r="H1158" s="924">
        <v>1340</v>
      </c>
      <c r="I1158" s="392" t="s">
        <v>455</v>
      </c>
      <c r="J1158" s="392" t="str">
        <f t="shared" si="93"/>
        <v>-</v>
      </c>
      <c r="K1158" s="443">
        <f t="shared" si="94"/>
        <v>904.5</v>
      </c>
      <c r="L1158" s="214" t="s">
        <v>1547</v>
      </c>
    </row>
    <row r="1159" spans="1:12">
      <c r="A1159" s="79"/>
      <c r="B1159" s="345" t="s">
        <v>815</v>
      </c>
      <c r="C1159" s="17" t="s">
        <v>274</v>
      </c>
      <c r="D1159" s="17" t="s">
        <v>2063</v>
      </c>
      <c r="E1159" s="18">
        <v>6000</v>
      </c>
      <c r="F1159" s="19">
        <v>2</v>
      </c>
      <c r="G1159" s="20" t="s">
        <v>160</v>
      </c>
      <c r="H1159" s="922">
        <v>140</v>
      </c>
      <c r="I1159" s="402">
        <v>140</v>
      </c>
      <c r="J1159" s="402">
        <f t="shared" si="91"/>
        <v>0</v>
      </c>
      <c r="K1159" s="442">
        <f t="shared" si="92"/>
        <v>94.5</v>
      </c>
      <c r="L1159" s="216"/>
    </row>
    <row r="1160" spans="1:12">
      <c r="A1160" s="81"/>
      <c r="B1160" s="346" t="s">
        <v>814</v>
      </c>
      <c r="C1160" s="21" t="s">
        <v>274</v>
      </c>
      <c r="D1160" s="21" t="s">
        <v>2063</v>
      </c>
      <c r="E1160" s="22">
        <v>6000</v>
      </c>
      <c r="F1160" s="23">
        <v>2</v>
      </c>
      <c r="G1160" s="24" t="s">
        <v>618</v>
      </c>
      <c r="H1160" s="333">
        <v>160</v>
      </c>
      <c r="I1160" s="391">
        <v>160</v>
      </c>
      <c r="J1160" s="391">
        <f t="shared" si="91"/>
        <v>0</v>
      </c>
      <c r="K1160" s="432">
        <f t="shared" si="92"/>
        <v>108</v>
      </c>
      <c r="L1160" s="212"/>
    </row>
    <row r="1161" spans="1:12">
      <c r="A1161" s="81"/>
      <c r="B1161" s="346" t="s">
        <v>672</v>
      </c>
      <c r="C1161" s="21" t="s">
        <v>274</v>
      </c>
      <c r="D1161" s="21" t="s">
        <v>2063</v>
      </c>
      <c r="E1161" s="22">
        <v>15000</v>
      </c>
      <c r="F1161" s="23">
        <v>5</v>
      </c>
      <c r="G1161" s="24" t="s">
        <v>618</v>
      </c>
      <c r="H1161" s="333">
        <v>160</v>
      </c>
      <c r="I1161" s="391">
        <v>160</v>
      </c>
      <c r="J1161" s="391">
        <f t="shared" si="91"/>
        <v>0</v>
      </c>
      <c r="K1161" s="432">
        <f t="shared" si="92"/>
        <v>108</v>
      </c>
      <c r="L1161" s="212"/>
    </row>
    <row r="1162" spans="1:12">
      <c r="A1162" s="81"/>
      <c r="B1162" s="346" t="s">
        <v>811</v>
      </c>
      <c r="C1162" s="21" t="s">
        <v>274</v>
      </c>
      <c r="D1162" s="21" t="s">
        <v>2063</v>
      </c>
      <c r="E1162" s="22">
        <v>30000</v>
      </c>
      <c r="F1162" s="23">
        <v>10</v>
      </c>
      <c r="G1162" s="24" t="s">
        <v>716</v>
      </c>
      <c r="H1162" s="333">
        <v>180</v>
      </c>
      <c r="I1162" s="391">
        <v>180</v>
      </c>
      <c r="J1162" s="391">
        <f t="shared" si="91"/>
        <v>0</v>
      </c>
      <c r="K1162" s="432">
        <f t="shared" si="92"/>
        <v>121.5</v>
      </c>
      <c r="L1162" s="212"/>
    </row>
    <row r="1163" spans="1:12">
      <c r="A1163" s="81"/>
      <c r="B1163" s="346" t="s">
        <v>813</v>
      </c>
      <c r="C1163" s="21" t="s">
        <v>274</v>
      </c>
      <c r="D1163" s="21" t="s">
        <v>2063</v>
      </c>
      <c r="E1163" s="22">
        <v>60000</v>
      </c>
      <c r="F1163" s="23">
        <v>20</v>
      </c>
      <c r="G1163" s="24" t="s">
        <v>716</v>
      </c>
      <c r="H1163" s="333">
        <v>180</v>
      </c>
      <c r="I1163" s="391">
        <v>180</v>
      </c>
      <c r="J1163" s="391">
        <f t="shared" si="91"/>
        <v>0</v>
      </c>
      <c r="K1163" s="432">
        <f t="shared" si="92"/>
        <v>121.5</v>
      </c>
      <c r="L1163" s="212"/>
    </row>
    <row r="1164" spans="1:12">
      <c r="A1164" s="81"/>
      <c r="B1164" s="346" t="s">
        <v>812</v>
      </c>
      <c r="C1164" s="21" t="s">
        <v>274</v>
      </c>
      <c r="D1164" s="21" t="s">
        <v>2063</v>
      </c>
      <c r="E1164" s="22">
        <v>60000</v>
      </c>
      <c r="F1164" s="23">
        <v>20</v>
      </c>
      <c r="G1164" s="24" t="s">
        <v>474</v>
      </c>
      <c r="H1164" s="333">
        <v>220</v>
      </c>
      <c r="I1164" s="391">
        <v>210</v>
      </c>
      <c r="J1164" s="391">
        <f t="shared" si="91"/>
        <v>10</v>
      </c>
      <c r="K1164" s="432">
        <f t="shared" si="92"/>
        <v>148.5</v>
      </c>
      <c r="L1164" s="212"/>
    </row>
    <row r="1165" spans="1:12">
      <c r="A1165" s="81"/>
      <c r="B1165" s="346" t="s">
        <v>671</v>
      </c>
      <c r="C1165" s="21" t="s">
        <v>274</v>
      </c>
      <c r="D1165" s="21" t="s">
        <v>2063</v>
      </c>
      <c r="E1165" s="22">
        <v>150000</v>
      </c>
      <c r="F1165" s="23">
        <v>50</v>
      </c>
      <c r="G1165" s="24" t="s">
        <v>474</v>
      </c>
      <c r="H1165" s="333">
        <v>220</v>
      </c>
      <c r="I1165" s="391">
        <v>210</v>
      </c>
      <c r="J1165" s="391">
        <f t="shared" si="91"/>
        <v>10</v>
      </c>
      <c r="K1165" s="432">
        <f t="shared" si="92"/>
        <v>148.5</v>
      </c>
      <c r="L1165" s="212"/>
    </row>
    <row r="1166" spans="1:12">
      <c r="A1166" s="81"/>
      <c r="B1166" s="379" t="s">
        <v>670</v>
      </c>
      <c r="C1166" s="53" t="s">
        <v>274</v>
      </c>
      <c r="D1166" s="53" t="s">
        <v>2063</v>
      </c>
      <c r="E1166" s="54">
        <v>150000</v>
      </c>
      <c r="F1166" s="55">
        <v>50</v>
      </c>
      <c r="G1166" s="56" t="s">
        <v>475</v>
      </c>
      <c r="H1166" s="333">
        <v>390</v>
      </c>
      <c r="I1166" s="391">
        <v>380</v>
      </c>
      <c r="J1166" s="399">
        <f t="shared" si="91"/>
        <v>10</v>
      </c>
      <c r="K1166" s="444">
        <f t="shared" si="92"/>
        <v>263.25</v>
      </c>
      <c r="L1166" s="211"/>
    </row>
    <row r="1167" spans="1:12" ht="12" thickBot="1">
      <c r="A1167" s="81"/>
      <c r="B1167" s="363" t="s">
        <v>673</v>
      </c>
      <c r="C1167" s="34" t="s">
        <v>274</v>
      </c>
      <c r="D1167" s="34" t="s">
        <v>2063</v>
      </c>
      <c r="E1167" s="126">
        <v>300000</v>
      </c>
      <c r="F1167" s="127">
        <v>100</v>
      </c>
      <c r="G1167" s="35" t="s">
        <v>475</v>
      </c>
      <c r="H1167" s="921">
        <v>390</v>
      </c>
      <c r="I1167" s="392">
        <v>380</v>
      </c>
      <c r="J1167" s="388">
        <f t="shared" si="91"/>
        <v>10</v>
      </c>
      <c r="K1167" s="441">
        <f t="shared" si="92"/>
        <v>263.25</v>
      </c>
      <c r="L1167" s="213"/>
    </row>
    <row r="1168" spans="1:12">
      <c r="A1168" s="79"/>
      <c r="B1168" s="345" t="s">
        <v>275</v>
      </c>
      <c r="C1168" s="17" t="s">
        <v>273</v>
      </c>
      <c r="D1168" s="17" t="s">
        <v>2064</v>
      </c>
      <c r="E1168" s="18">
        <v>15000</v>
      </c>
      <c r="F1168" s="19">
        <v>5</v>
      </c>
      <c r="G1168" s="20"/>
      <c r="H1168" s="922">
        <v>780</v>
      </c>
      <c r="I1168" s="399">
        <v>780</v>
      </c>
      <c r="J1168" s="402">
        <f t="shared" si="91"/>
        <v>0</v>
      </c>
      <c r="K1168" s="442">
        <f t="shared" si="92"/>
        <v>526.5</v>
      </c>
      <c r="L1168" s="216" t="s">
        <v>1572</v>
      </c>
    </row>
    <row r="1169" spans="1:12">
      <c r="A1169" s="81"/>
      <c r="B1169" s="346" t="s">
        <v>161</v>
      </c>
      <c r="C1169" s="21" t="s">
        <v>273</v>
      </c>
      <c r="D1169" s="21" t="s">
        <v>2064</v>
      </c>
      <c r="E1169" s="22">
        <v>30000</v>
      </c>
      <c r="F1169" s="23">
        <v>10</v>
      </c>
      <c r="G1169" s="24"/>
      <c r="H1169" s="333">
        <v>910</v>
      </c>
      <c r="I1169" s="391">
        <v>910</v>
      </c>
      <c r="J1169" s="391">
        <f t="shared" si="91"/>
        <v>0</v>
      </c>
      <c r="K1169" s="432">
        <f t="shared" si="92"/>
        <v>614.25</v>
      </c>
      <c r="L1169" s="212" t="s">
        <v>1572</v>
      </c>
    </row>
    <row r="1170" spans="1:12">
      <c r="A1170" s="81"/>
      <c r="B1170" s="346" t="s">
        <v>162</v>
      </c>
      <c r="C1170" s="21" t="s">
        <v>1021</v>
      </c>
      <c r="D1170" s="21" t="s">
        <v>2064</v>
      </c>
      <c r="E1170" s="22">
        <v>60000</v>
      </c>
      <c r="F1170" s="23">
        <v>20</v>
      </c>
      <c r="G1170" s="24"/>
      <c r="H1170" s="333">
        <v>1130</v>
      </c>
      <c r="I1170" s="391">
        <v>1130</v>
      </c>
      <c r="J1170" s="391">
        <f t="shared" si="91"/>
        <v>0</v>
      </c>
      <c r="K1170" s="432">
        <f t="shared" si="92"/>
        <v>762.75</v>
      </c>
      <c r="L1170" s="212" t="s">
        <v>1572</v>
      </c>
    </row>
    <row r="1171" spans="1:12">
      <c r="A1171" s="81"/>
      <c r="B1171" s="346" t="s">
        <v>163</v>
      </c>
      <c r="C1171" s="21" t="s">
        <v>273</v>
      </c>
      <c r="D1171" s="21" t="s">
        <v>2064</v>
      </c>
      <c r="E1171" s="22">
        <v>60000</v>
      </c>
      <c r="F1171" s="23">
        <v>20</v>
      </c>
      <c r="G1171" s="24"/>
      <c r="H1171" s="333">
        <v>910</v>
      </c>
      <c r="I1171" s="391">
        <v>910</v>
      </c>
      <c r="J1171" s="391">
        <f t="shared" si="91"/>
        <v>0</v>
      </c>
      <c r="K1171" s="432">
        <f t="shared" si="92"/>
        <v>614.25</v>
      </c>
      <c r="L1171" s="212" t="s">
        <v>1572</v>
      </c>
    </row>
    <row r="1172" spans="1:12">
      <c r="A1172" s="81"/>
      <c r="B1172" s="346" t="s">
        <v>164</v>
      </c>
      <c r="C1172" s="21" t="s">
        <v>273</v>
      </c>
      <c r="D1172" s="21" t="s">
        <v>2064</v>
      </c>
      <c r="E1172" s="22">
        <v>150000</v>
      </c>
      <c r="F1172" s="23">
        <v>50</v>
      </c>
      <c r="G1172" s="24"/>
      <c r="H1172" s="333">
        <v>1130</v>
      </c>
      <c r="I1172" s="391">
        <v>1130</v>
      </c>
      <c r="J1172" s="391">
        <f t="shared" si="91"/>
        <v>0</v>
      </c>
      <c r="K1172" s="432">
        <f t="shared" si="92"/>
        <v>762.75</v>
      </c>
      <c r="L1172" s="212" t="s">
        <v>1572</v>
      </c>
    </row>
    <row r="1173" spans="1:12">
      <c r="A1173" s="81"/>
      <c r="B1173" s="346" t="s">
        <v>165</v>
      </c>
      <c r="C1173" s="21" t="s">
        <v>273</v>
      </c>
      <c r="D1173" s="21" t="s">
        <v>2064</v>
      </c>
      <c r="E1173" s="22">
        <v>150000</v>
      </c>
      <c r="F1173" s="23">
        <v>50</v>
      </c>
      <c r="G1173" s="24"/>
      <c r="H1173" s="333">
        <v>1420</v>
      </c>
      <c r="I1173" s="391">
        <v>1420</v>
      </c>
      <c r="J1173" s="391">
        <f t="shared" si="91"/>
        <v>0</v>
      </c>
      <c r="K1173" s="432">
        <f t="shared" si="92"/>
        <v>958.5</v>
      </c>
      <c r="L1173" s="212" t="s">
        <v>1572</v>
      </c>
    </row>
    <row r="1174" spans="1:12" ht="12" thickBot="1">
      <c r="A1174" s="80"/>
      <c r="B1174" s="353" t="s">
        <v>166</v>
      </c>
      <c r="C1174" s="25" t="s">
        <v>273</v>
      </c>
      <c r="D1174" s="25" t="s">
        <v>2064</v>
      </c>
      <c r="E1174" s="26">
        <v>300000</v>
      </c>
      <c r="F1174" s="27">
        <v>100</v>
      </c>
      <c r="G1174" s="28"/>
      <c r="H1174" s="921">
        <v>1420</v>
      </c>
      <c r="I1174" s="391">
        <v>1420</v>
      </c>
      <c r="J1174" s="392">
        <f t="shared" si="91"/>
        <v>0</v>
      </c>
      <c r="K1174" s="443">
        <f t="shared" si="92"/>
        <v>958.5</v>
      </c>
      <c r="L1174" s="214" t="s">
        <v>1572</v>
      </c>
    </row>
    <row r="1175" spans="1:12">
      <c r="A1175" s="79"/>
      <c r="B1175" s="345" t="s">
        <v>167</v>
      </c>
      <c r="C1175" s="17" t="s">
        <v>273</v>
      </c>
      <c r="D1175" s="17" t="s">
        <v>2064</v>
      </c>
      <c r="E1175" s="18">
        <v>600000</v>
      </c>
      <c r="F1175" s="19">
        <v>200</v>
      </c>
      <c r="G1175" s="20" t="s">
        <v>173</v>
      </c>
      <c r="H1175" s="922">
        <v>660</v>
      </c>
      <c r="I1175" s="402">
        <v>700</v>
      </c>
      <c r="J1175" s="402">
        <f t="shared" si="91"/>
        <v>-40</v>
      </c>
      <c r="K1175" s="442">
        <f t="shared" si="92"/>
        <v>445.5</v>
      </c>
      <c r="L1175" s="216"/>
    </row>
    <row r="1176" spans="1:12">
      <c r="A1176" s="81"/>
      <c r="B1176" s="346" t="s">
        <v>168</v>
      </c>
      <c r="C1176" s="21" t="s">
        <v>1188</v>
      </c>
      <c r="D1176" s="21" t="s">
        <v>2065</v>
      </c>
      <c r="E1176" s="22">
        <v>600000</v>
      </c>
      <c r="F1176" s="23">
        <v>200</v>
      </c>
      <c r="G1176" s="24" t="s">
        <v>173</v>
      </c>
      <c r="H1176" s="333">
        <v>1290</v>
      </c>
      <c r="I1176" s="391">
        <v>1340</v>
      </c>
      <c r="J1176" s="391">
        <f t="shared" si="91"/>
        <v>-50</v>
      </c>
      <c r="K1176" s="432">
        <f t="shared" si="92"/>
        <v>870.75</v>
      </c>
      <c r="L1176" s="212"/>
    </row>
    <row r="1177" spans="1:12">
      <c r="A1177" s="81"/>
      <c r="B1177" s="346" t="s">
        <v>1488</v>
      </c>
      <c r="C1177" s="21" t="s">
        <v>273</v>
      </c>
      <c r="D1177" s="21" t="s">
        <v>2064</v>
      </c>
      <c r="E1177" s="22">
        <v>1500000</v>
      </c>
      <c r="F1177" s="23">
        <v>500</v>
      </c>
      <c r="G1177" s="24" t="s">
        <v>173</v>
      </c>
      <c r="H1177" s="333">
        <v>660</v>
      </c>
      <c r="I1177" s="391">
        <v>740</v>
      </c>
      <c r="J1177" s="391">
        <f t="shared" si="91"/>
        <v>-80</v>
      </c>
      <c r="K1177" s="432">
        <f t="shared" si="92"/>
        <v>445.5</v>
      </c>
      <c r="L1177" s="212"/>
    </row>
    <row r="1178" spans="1:12" ht="12" thickBot="1">
      <c r="A1178" s="80"/>
      <c r="B1178" s="353" t="s">
        <v>1489</v>
      </c>
      <c r="C1178" s="25" t="s">
        <v>1188</v>
      </c>
      <c r="D1178" s="25" t="s">
        <v>2065</v>
      </c>
      <c r="E1178" s="26">
        <v>1500000</v>
      </c>
      <c r="F1178" s="27">
        <v>500</v>
      </c>
      <c r="G1178" s="28" t="s">
        <v>173</v>
      </c>
      <c r="H1178" s="924">
        <v>1290</v>
      </c>
      <c r="I1178" s="392">
        <v>1440</v>
      </c>
      <c r="J1178" s="392">
        <f t="shared" si="91"/>
        <v>-150</v>
      </c>
      <c r="K1178" s="443">
        <f t="shared" si="92"/>
        <v>870.75</v>
      </c>
      <c r="L1178" s="214"/>
    </row>
    <row r="1179" spans="1:12">
      <c r="A1179" s="81"/>
      <c r="B1179" s="346" t="s">
        <v>252</v>
      </c>
      <c r="C1179" s="21" t="s">
        <v>273</v>
      </c>
      <c r="D1179" s="21" t="s">
        <v>2064</v>
      </c>
      <c r="E1179" s="22">
        <v>3000</v>
      </c>
      <c r="F1179" s="23">
        <v>1000</v>
      </c>
      <c r="G1179" s="24" t="s">
        <v>181</v>
      </c>
      <c r="H1179" s="923">
        <v>790</v>
      </c>
      <c r="I1179" s="391">
        <v>990</v>
      </c>
      <c r="J1179" s="391">
        <f t="shared" si="91"/>
        <v>-200</v>
      </c>
      <c r="K1179" s="432">
        <f t="shared" si="92"/>
        <v>533.25</v>
      </c>
      <c r="L1179" s="212"/>
    </row>
    <row r="1180" spans="1:12">
      <c r="A1180" s="81"/>
      <c r="B1180" s="346" t="s">
        <v>251</v>
      </c>
      <c r="C1180" s="21" t="s">
        <v>273</v>
      </c>
      <c r="D1180" s="21" t="s">
        <v>2064</v>
      </c>
      <c r="E1180" s="22">
        <v>1500</v>
      </c>
      <c r="F1180" s="23">
        <v>500</v>
      </c>
      <c r="G1180" s="24" t="s">
        <v>181</v>
      </c>
      <c r="H1180" s="333">
        <v>1100</v>
      </c>
      <c r="I1180" s="391">
        <v>1240</v>
      </c>
      <c r="J1180" s="391">
        <f t="shared" si="91"/>
        <v>-140</v>
      </c>
      <c r="K1180" s="432">
        <f t="shared" si="92"/>
        <v>742.5</v>
      </c>
      <c r="L1180" s="212"/>
    </row>
    <row r="1181" spans="1:12">
      <c r="A1181" s="81"/>
      <c r="B1181" s="346" t="s">
        <v>249</v>
      </c>
      <c r="C1181" s="21" t="s">
        <v>273</v>
      </c>
      <c r="D1181" s="21" t="s">
        <v>2064</v>
      </c>
      <c r="E1181" s="22">
        <v>600</v>
      </c>
      <c r="F1181" s="23">
        <v>200</v>
      </c>
      <c r="G1181" s="24" t="s">
        <v>181</v>
      </c>
      <c r="H1181" s="333">
        <v>790</v>
      </c>
      <c r="I1181" s="391">
        <v>990</v>
      </c>
      <c r="J1181" s="391">
        <f t="shared" si="91"/>
        <v>-200</v>
      </c>
      <c r="K1181" s="432">
        <f t="shared" si="92"/>
        <v>533.25</v>
      </c>
      <c r="L1181" s="212"/>
    </row>
    <row r="1182" spans="1:12">
      <c r="A1182" s="81"/>
      <c r="B1182" s="379" t="s">
        <v>248</v>
      </c>
      <c r="C1182" s="53" t="s">
        <v>273</v>
      </c>
      <c r="D1182" s="53" t="s">
        <v>2064</v>
      </c>
      <c r="E1182" s="54">
        <v>600</v>
      </c>
      <c r="F1182" s="55">
        <v>200</v>
      </c>
      <c r="G1182" s="56" t="s">
        <v>180</v>
      </c>
      <c r="H1182" s="333">
        <v>1100</v>
      </c>
      <c r="I1182" s="399">
        <v>1240</v>
      </c>
      <c r="J1182" s="399">
        <f t="shared" ref="J1182:J1246" si="95">IF(I1182="-","-",H1182-I1182)</f>
        <v>-140</v>
      </c>
      <c r="K1182" s="444">
        <f t="shared" si="92"/>
        <v>742.5</v>
      </c>
      <c r="L1182" s="211"/>
    </row>
    <row r="1183" spans="1:12" ht="12" thickBot="1">
      <c r="A1183" s="80"/>
      <c r="B1183" s="353" t="s">
        <v>250</v>
      </c>
      <c r="C1183" s="25" t="s">
        <v>273</v>
      </c>
      <c r="D1183" s="25" t="s">
        <v>2064</v>
      </c>
      <c r="E1183" s="26">
        <v>1500</v>
      </c>
      <c r="F1183" s="27">
        <v>500</v>
      </c>
      <c r="G1183" s="28" t="s">
        <v>180</v>
      </c>
      <c r="H1183" s="921">
        <v>1100</v>
      </c>
      <c r="I1183" s="392">
        <v>1240</v>
      </c>
      <c r="J1183" s="392">
        <f t="shared" si="95"/>
        <v>-140</v>
      </c>
      <c r="K1183" s="443">
        <f t="shared" si="92"/>
        <v>742.5</v>
      </c>
      <c r="L1183" s="214"/>
    </row>
    <row r="1184" spans="1:12" ht="43.5" customHeight="1" thickBot="1">
      <c r="A1184" s="81"/>
      <c r="B1184" s="346" t="s">
        <v>2170</v>
      </c>
      <c r="C1184" s="21" t="s">
        <v>2301</v>
      </c>
      <c r="D1184" s="21" t="s">
        <v>2064</v>
      </c>
      <c r="E1184" s="22">
        <v>1500000</v>
      </c>
      <c r="F1184" s="23">
        <v>500</v>
      </c>
      <c r="G1184" s="24" t="s">
        <v>434</v>
      </c>
      <c r="H1184" s="927">
        <v>2800</v>
      </c>
      <c r="I1184" s="391" t="s">
        <v>455</v>
      </c>
      <c r="J1184" s="391" t="str">
        <f t="shared" si="95"/>
        <v>-</v>
      </c>
      <c r="K1184" s="432">
        <f t="shared" ref="K1184" si="96">(H1184)-(H1184)/100*($E$3)</f>
        <v>1890</v>
      </c>
      <c r="L1184" s="212" t="s">
        <v>1547</v>
      </c>
    </row>
    <row r="1185" spans="1:13" s="109" customFormat="1" ht="12" thickBot="1">
      <c r="A1185" s="64"/>
      <c r="B1185" s="359"/>
      <c r="C1185" s="65"/>
      <c r="D1185" s="65"/>
      <c r="E1185" s="66"/>
      <c r="F1185" s="67"/>
      <c r="G1185" s="933"/>
      <c r="H1185" s="937"/>
      <c r="I1185" s="933"/>
      <c r="J1185" s="405"/>
      <c r="K1185" s="334"/>
      <c r="L1185" s="204"/>
      <c r="M1185" s="234"/>
    </row>
    <row r="1186" spans="1:13" ht="13.5" thickBot="1">
      <c r="A1186" s="12"/>
      <c r="B1186" s="155" t="s">
        <v>445</v>
      </c>
      <c r="C1186" s="155"/>
      <c r="D1186" s="155"/>
      <c r="E1186" s="155"/>
      <c r="F1186" s="155"/>
      <c r="G1186" s="155"/>
      <c r="H1186" s="155"/>
      <c r="I1186" s="155"/>
      <c r="J1186" s="404"/>
      <c r="K1186" s="155"/>
      <c r="L1186" s="217"/>
    </row>
    <row r="1187" spans="1:13" ht="51.75" customHeight="1" thickBot="1">
      <c r="A1187" s="82"/>
      <c r="B1187" s="369" t="s">
        <v>2125</v>
      </c>
      <c r="C1187" s="248" t="s">
        <v>17</v>
      </c>
      <c r="D1187" s="248" t="s">
        <v>1998</v>
      </c>
      <c r="E1187" s="244" t="s">
        <v>455</v>
      </c>
      <c r="F1187" s="245" t="s">
        <v>455</v>
      </c>
      <c r="G1187" s="77" t="s">
        <v>455</v>
      </c>
      <c r="H1187" s="926">
        <v>130</v>
      </c>
      <c r="I1187" s="412">
        <v>130</v>
      </c>
      <c r="J1187" s="412">
        <f t="shared" si="95"/>
        <v>0</v>
      </c>
      <c r="K1187" s="461">
        <f t="shared" si="92"/>
        <v>87.75</v>
      </c>
      <c r="L1187" s="218"/>
    </row>
    <row r="1188" spans="1:13" ht="51" customHeight="1" thickBot="1">
      <c r="A1188" s="82"/>
      <c r="B1188" s="369" t="s">
        <v>2126</v>
      </c>
      <c r="C1188" s="248" t="s">
        <v>16</v>
      </c>
      <c r="D1188" s="248" t="s">
        <v>1999</v>
      </c>
      <c r="E1188" s="244" t="s">
        <v>455</v>
      </c>
      <c r="F1188" s="245" t="s">
        <v>455</v>
      </c>
      <c r="G1188" s="77" t="s">
        <v>455</v>
      </c>
      <c r="H1188" s="925">
        <v>160</v>
      </c>
      <c r="I1188" s="412">
        <v>150</v>
      </c>
      <c r="J1188" s="412">
        <f t="shared" si="95"/>
        <v>10</v>
      </c>
      <c r="K1188" s="461">
        <f t="shared" ref="K1188:K1226" si="97">(H1188)-(H1188)/100*($E$3)</f>
        <v>108</v>
      </c>
      <c r="L1188" s="218"/>
    </row>
    <row r="1189" spans="1:13" ht="45" customHeight="1" thickBot="1">
      <c r="A1189" s="111"/>
      <c r="B1189" s="366" t="s">
        <v>2128</v>
      </c>
      <c r="C1189" s="249" t="s">
        <v>18</v>
      </c>
      <c r="D1189" s="249" t="s">
        <v>2000</v>
      </c>
      <c r="E1189" s="246" t="s">
        <v>455</v>
      </c>
      <c r="F1189" s="247" t="s">
        <v>455</v>
      </c>
      <c r="G1189" s="173" t="s">
        <v>455</v>
      </c>
      <c r="H1189" s="925">
        <v>240</v>
      </c>
      <c r="I1189" s="408">
        <v>220</v>
      </c>
      <c r="J1189" s="408">
        <f t="shared" si="95"/>
        <v>20</v>
      </c>
      <c r="K1189" s="465">
        <f t="shared" si="97"/>
        <v>162</v>
      </c>
      <c r="L1189" s="220"/>
    </row>
    <row r="1190" spans="1:13" ht="24" customHeight="1">
      <c r="A1190" s="110"/>
      <c r="B1190" s="351" t="s">
        <v>1138</v>
      </c>
      <c r="C1190" s="250" t="s">
        <v>1002</v>
      </c>
      <c r="D1190" s="250" t="s">
        <v>2001</v>
      </c>
      <c r="E1190" s="168" t="s">
        <v>455</v>
      </c>
      <c r="F1190" s="169" t="s">
        <v>455</v>
      </c>
      <c r="G1190" s="123" t="s">
        <v>455</v>
      </c>
      <c r="H1190" s="922">
        <v>540</v>
      </c>
      <c r="I1190" s="399">
        <v>540</v>
      </c>
      <c r="J1190" s="399">
        <f t="shared" si="95"/>
        <v>0</v>
      </c>
      <c r="K1190" s="444">
        <f t="shared" si="97"/>
        <v>364.5</v>
      </c>
      <c r="L1190" s="211" t="s">
        <v>1572</v>
      </c>
    </row>
    <row r="1191" spans="1:13" ht="3.95" customHeight="1">
      <c r="A1191" s="136"/>
      <c r="B1191" s="375"/>
      <c r="C1191" s="5"/>
      <c r="D1191" s="5"/>
      <c r="E1191" s="6"/>
      <c r="F1191" s="7"/>
      <c r="G1191" s="9"/>
      <c r="H1191" s="333" t="s">
        <v>1195</v>
      </c>
      <c r="I1191" s="415"/>
      <c r="J1191" s="415"/>
      <c r="K1191" s="432"/>
      <c r="L1191" s="212"/>
    </row>
    <row r="1192" spans="1:13" ht="24" customHeight="1" thickBot="1">
      <c r="A1192" s="112"/>
      <c r="B1192" s="342" t="s">
        <v>410</v>
      </c>
      <c r="C1192" s="43" t="s">
        <v>686</v>
      </c>
      <c r="D1192" s="43" t="s">
        <v>1908</v>
      </c>
      <c r="E1192" s="145" t="s">
        <v>455</v>
      </c>
      <c r="F1192" s="146" t="s">
        <v>455</v>
      </c>
      <c r="G1192" s="46" t="s">
        <v>455</v>
      </c>
      <c r="H1192" s="924">
        <v>550</v>
      </c>
      <c r="I1192" s="392">
        <v>550</v>
      </c>
      <c r="J1192" s="392">
        <f t="shared" si="95"/>
        <v>0</v>
      </c>
      <c r="K1192" s="443">
        <f t="shared" si="97"/>
        <v>371.25</v>
      </c>
      <c r="L1192" s="214" t="s">
        <v>1572</v>
      </c>
    </row>
    <row r="1193" spans="1:13" ht="24.75" customHeight="1">
      <c r="A1193" s="110"/>
      <c r="B1193" s="343" t="s">
        <v>1090</v>
      </c>
      <c r="C1193" s="36" t="s">
        <v>1002</v>
      </c>
      <c r="D1193" s="36" t="s">
        <v>2001</v>
      </c>
      <c r="E1193" s="143" t="s">
        <v>455</v>
      </c>
      <c r="F1193" s="144" t="s">
        <v>455</v>
      </c>
      <c r="G1193" s="39" t="s">
        <v>455</v>
      </c>
      <c r="H1193" s="923">
        <v>290</v>
      </c>
      <c r="I1193" s="402">
        <v>290</v>
      </c>
      <c r="J1193" s="402">
        <f t="shared" si="95"/>
        <v>0</v>
      </c>
      <c r="K1193" s="442">
        <f t="shared" si="97"/>
        <v>195.75</v>
      </c>
      <c r="L1193" s="216" t="s">
        <v>1572</v>
      </c>
    </row>
    <row r="1194" spans="1:13" ht="3.95" customHeight="1">
      <c r="A1194" s="136"/>
      <c r="B1194" s="375"/>
      <c r="C1194" s="5"/>
      <c r="D1194" s="5"/>
      <c r="E1194" s="6"/>
      <c r="F1194" s="7"/>
      <c r="G1194" s="9"/>
      <c r="H1194" s="333" t="s">
        <v>1195</v>
      </c>
      <c r="I1194" s="415"/>
      <c r="J1194" s="415"/>
      <c r="K1194" s="432"/>
      <c r="L1194" s="212"/>
    </row>
    <row r="1195" spans="1:13" ht="24.75" customHeight="1" thickBot="1">
      <c r="A1195" s="112"/>
      <c r="B1195" s="342" t="s">
        <v>404</v>
      </c>
      <c r="C1195" s="43" t="s">
        <v>550</v>
      </c>
      <c r="D1195" s="43" t="s">
        <v>1936</v>
      </c>
      <c r="E1195" s="145" t="s">
        <v>455</v>
      </c>
      <c r="F1195" s="146" t="s">
        <v>455</v>
      </c>
      <c r="G1195" s="46" t="s">
        <v>455</v>
      </c>
      <c r="H1195" s="921">
        <v>90</v>
      </c>
      <c r="I1195" s="392">
        <v>90</v>
      </c>
      <c r="J1195" s="392">
        <f t="shared" si="95"/>
        <v>0</v>
      </c>
      <c r="K1195" s="443">
        <f t="shared" si="97"/>
        <v>60.75</v>
      </c>
      <c r="L1195" s="214" t="s">
        <v>1572</v>
      </c>
    </row>
    <row r="1196" spans="1:13" ht="12" customHeight="1">
      <c r="A1196" s="110"/>
      <c r="B1196" s="343" t="s">
        <v>1089</v>
      </c>
      <c r="C1196" s="36" t="s">
        <v>1002</v>
      </c>
      <c r="D1196" s="36" t="s">
        <v>2001</v>
      </c>
      <c r="E1196" s="143" t="s">
        <v>455</v>
      </c>
      <c r="F1196" s="144" t="s">
        <v>455</v>
      </c>
      <c r="G1196" s="39" t="s">
        <v>455</v>
      </c>
      <c r="H1196" s="922">
        <v>520</v>
      </c>
      <c r="I1196" s="402">
        <v>520</v>
      </c>
      <c r="J1196" s="402">
        <f t="shared" si="95"/>
        <v>0</v>
      </c>
      <c r="K1196" s="442">
        <f t="shared" si="97"/>
        <v>351</v>
      </c>
      <c r="L1196" s="216" t="s">
        <v>1572</v>
      </c>
    </row>
    <row r="1197" spans="1:13" ht="3.95" customHeight="1">
      <c r="A1197" s="136"/>
      <c r="B1197" s="375"/>
      <c r="C1197" s="5"/>
      <c r="D1197" s="5"/>
      <c r="E1197" s="6"/>
      <c r="F1197" s="7"/>
      <c r="G1197" s="9"/>
      <c r="H1197" s="333" t="s">
        <v>1195</v>
      </c>
      <c r="I1197" s="415"/>
      <c r="J1197" s="415"/>
      <c r="K1197" s="432"/>
      <c r="L1197" s="212"/>
    </row>
    <row r="1198" spans="1:13" ht="12" customHeight="1">
      <c r="A1198" s="111"/>
      <c r="B1198" s="344" t="s">
        <v>405</v>
      </c>
      <c r="C1198" s="40" t="s">
        <v>408</v>
      </c>
      <c r="D1198" s="40" t="s">
        <v>1877</v>
      </c>
      <c r="E1198" s="83" t="s">
        <v>455</v>
      </c>
      <c r="F1198" s="84" t="s">
        <v>455</v>
      </c>
      <c r="G1198" s="11" t="s">
        <v>455</v>
      </c>
      <c r="H1198" s="333">
        <v>235</v>
      </c>
      <c r="I1198" s="391">
        <v>215</v>
      </c>
      <c r="J1198" s="391">
        <f t="shared" si="95"/>
        <v>20</v>
      </c>
      <c r="K1198" s="432">
        <f t="shared" si="97"/>
        <v>158.625</v>
      </c>
      <c r="L1198" s="212" t="s">
        <v>1572</v>
      </c>
    </row>
    <row r="1199" spans="1:13" ht="12" customHeight="1">
      <c r="A1199" s="111"/>
      <c r="B1199" s="344" t="s">
        <v>406</v>
      </c>
      <c r="C1199" s="40" t="s">
        <v>550</v>
      </c>
      <c r="D1199" s="40" t="s">
        <v>1936</v>
      </c>
      <c r="E1199" s="83" t="s">
        <v>455</v>
      </c>
      <c r="F1199" s="84" t="s">
        <v>455</v>
      </c>
      <c r="G1199" s="11" t="s">
        <v>455</v>
      </c>
      <c r="H1199" s="333">
        <v>130</v>
      </c>
      <c r="I1199" s="391">
        <v>120</v>
      </c>
      <c r="J1199" s="391">
        <f t="shared" si="95"/>
        <v>10</v>
      </c>
      <c r="K1199" s="432">
        <f t="shared" si="97"/>
        <v>87.75</v>
      </c>
      <c r="L1199" s="212" t="s">
        <v>1572</v>
      </c>
    </row>
    <row r="1200" spans="1:13" ht="12" customHeight="1" thickBot="1">
      <c r="A1200" s="111"/>
      <c r="B1200" s="344" t="s">
        <v>407</v>
      </c>
      <c r="C1200" s="40" t="s">
        <v>409</v>
      </c>
      <c r="D1200" s="40" t="s">
        <v>2002</v>
      </c>
      <c r="E1200" s="83" t="s">
        <v>455</v>
      </c>
      <c r="F1200" s="84" t="s">
        <v>455</v>
      </c>
      <c r="G1200" s="11" t="s">
        <v>455</v>
      </c>
      <c r="H1200" s="921">
        <v>95</v>
      </c>
      <c r="I1200" s="391">
        <v>90</v>
      </c>
      <c r="J1200" s="391">
        <f t="shared" si="95"/>
        <v>5</v>
      </c>
      <c r="K1200" s="432">
        <f t="shared" si="97"/>
        <v>64.125</v>
      </c>
      <c r="L1200" s="212" t="s">
        <v>1572</v>
      </c>
    </row>
    <row r="1201" spans="1:13" ht="24.75" customHeight="1">
      <c r="A1201" s="110"/>
      <c r="B1201" s="343" t="s">
        <v>1139</v>
      </c>
      <c r="C1201" s="36" t="s">
        <v>1002</v>
      </c>
      <c r="D1201" s="36" t="s">
        <v>2001</v>
      </c>
      <c r="E1201" s="143" t="s">
        <v>455</v>
      </c>
      <c r="F1201" s="144" t="s">
        <v>455</v>
      </c>
      <c r="G1201" s="39" t="s">
        <v>455</v>
      </c>
      <c r="H1201" s="922">
        <v>590</v>
      </c>
      <c r="I1201" s="402">
        <v>590</v>
      </c>
      <c r="J1201" s="402">
        <f t="shared" si="95"/>
        <v>0</v>
      </c>
      <c r="K1201" s="442">
        <f t="shared" si="97"/>
        <v>398.25</v>
      </c>
      <c r="L1201" s="216" t="s">
        <v>1572</v>
      </c>
    </row>
    <row r="1202" spans="1:13" ht="3.95" customHeight="1">
      <c r="A1202" s="136"/>
      <c r="B1202" s="375"/>
      <c r="C1202" s="5"/>
      <c r="D1202" s="5"/>
      <c r="E1202" s="6"/>
      <c r="F1202" s="7"/>
      <c r="G1202" s="9"/>
      <c r="H1202" s="333" t="s">
        <v>1195</v>
      </c>
      <c r="I1202" s="415"/>
      <c r="J1202" s="415"/>
      <c r="K1202" s="432"/>
      <c r="L1202" s="212"/>
    </row>
    <row r="1203" spans="1:13" ht="24.75" customHeight="1" thickBot="1">
      <c r="A1203" s="112"/>
      <c r="B1203" s="342" t="s">
        <v>411</v>
      </c>
      <c r="C1203" s="43" t="s">
        <v>564</v>
      </c>
      <c r="D1203" s="43" t="s">
        <v>1909</v>
      </c>
      <c r="E1203" s="145" t="s">
        <v>455</v>
      </c>
      <c r="F1203" s="146" t="s">
        <v>455</v>
      </c>
      <c r="G1203" s="46" t="s">
        <v>455</v>
      </c>
      <c r="H1203" s="921">
        <v>550</v>
      </c>
      <c r="I1203" s="392">
        <v>550</v>
      </c>
      <c r="J1203" s="392">
        <f t="shared" si="95"/>
        <v>0</v>
      </c>
      <c r="K1203" s="443">
        <f t="shared" si="97"/>
        <v>371.25</v>
      </c>
      <c r="L1203" s="214" t="s">
        <v>1572</v>
      </c>
    </row>
    <row r="1204" spans="1:13" ht="51" customHeight="1" thickBot="1">
      <c r="A1204" s="82"/>
      <c r="B1204" s="369" t="s">
        <v>1140</v>
      </c>
      <c r="C1204" s="74" t="s">
        <v>1002</v>
      </c>
      <c r="D1204" s="74" t="s">
        <v>2001</v>
      </c>
      <c r="E1204" s="244" t="s">
        <v>455</v>
      </c>
      <c r="F1204" s="245" t="s">
        <v>455</v>
      </c>
      <c r="G1204" s="77" t="s">
        <v>455</v>
      </c>
      <c r="H1204" s="925">
        <v>790</v>
      </c>
      <c r="I1204" s="412">
        <v>790</v>
      </c>
      <c r="J1204" s="412">
        <f t="shared" si="95"/>
        <v>0</v>
      </c>
      <c r="K1204" s="461">
        <f t="shared" si="97"/>
        <v>533.25</v>
      </c>
      <c r="L1204" s="218" t="s">
        <v>1572</v>
      </c>
    </row>
    <row r="1205" spans="1:13" ht="34.5" customHeight="1" thickBot="1">
      <c r="A1205" s="111"/>
      <c r="B1205" s="351" t="s">
        <v>2127</v>
      </c>
      <c r="C1205" s="170" t="s">
        <v>19</v>
      </c>
      <c r="D1205" s="170" t="s">
        <v>2066</v>
      </c>
      <c r="E1205" s="168" t="s">
        <v>455</v>
      </c>
      <c r="F1205" s="169" t="s">
        <v>455</v>
      </c>
      <c r="G1205" s="123" t="s">
        <v>455</v>
      </c>
      <c r="H1205" s="925">
        <v>430</v>
      </c>
      <c r="I1205" s="399">
        <v>390</v>
      </c>
      <c r="J1205" s="399">
        <f t="shared" si="95"/>
        <v>40</v>
      </c>
      <c r="K1205" s="444">
        <f t="shared" si="97"/>
        <v>290.25</v>
      </c>
      <c r="L1205" s="212" t="s">
        <v>1572</v>
      </c>
    </row>
    <row r="1206" spans="1:13" s="109" customFormat="1">
      <c r="A1206" s="61"/>
      <c r="B1206" s="359"/>
      <c r="C1206" s="65"/>
      <c r="D1206" s="65"/>
      <c r="E1206" s="66"/>
      <c r="F1206" s="67"/>
      <c r="G1206" s="68"/>
      <c r="H1206" s="945" t="s">
        <v>1195</v>
      </c>
      <c r="I1206" s="405"/>
      <c r="J1206" s="405"/>
      <c r="K1206" s="334"/>
      <c r="L1206" s="204"/>
      <c r="M1206" s="234"/>
    </row>
    <row r="1207" spans="1:13" s="109" customFormat="1" ht="12" thickBot="1">
      <c r="A1207" s="62"/>
      <c r="B1207" s="373"/>
      <c r="C1207" s="70"/>
      <c r="D1207" s="70"/>
      <c r="E1207" s="71"/>
      <c r="F1207" s="72"/>
      <c r="G1207" s="937"/>
      <c r="H1207" s="955" t="s">
        <v>1195</v>
      </c>
      <c r="I1207" s="938"/>
      <c r="J1207" s="413"/>
      <c r="K1207" s="335"/>
      <c r="L1207" s="205"/>
      <c r="M1207" s="234"/>
    </row>
    <row r="1208" spans="1:13" ht="16.5" thickBot="1">
      <c r="A1208" s="85"/>
      <c r="B1208" s="328" t="s">
        <v>446</v>
      </c>
      <c r="C1208" s="326"/>
      <c r="D1208" s="156"/>
      <c r="E1208" s="156"/>
      <c r="F1208" s="156"/>
      <c r="G1208" s="156"/>
      <c r="H1208" s="1018"/>
      <c r="I1208" s="414"/>
      <c r="J1208" s="414"/>
      <c r="K1208" s="328"/>
      <c r="L1208" s="207"/>
    </row>
    <row r="1209" spans="1:13">
      <c r="A1209" s="79"/>
      <c r="B1209" s="379" t="s">
        <v>256</v>
      </c>
      <c r="C1209" s="53" t="s">
        <v>129</v>
      </c>
      <c r="D1209" s="53" t="s">
        <v>2003</v>
      </c>
      <c r="E1209" s="95" t="s">
        <v>455</v>
      </c>
      <c r="F1209" s="96" t="s">
        <v>455</v>
      </c>
      <c r="G1209" s="56" t="s">
        <v>455</v>
      </c>
      <c r="H1209" s="922">
        <v>330</v>
      </c>
      <c r="I1209" s="399">
        <v>330</v>
      </c>
      <c r="J1209" s="399">
        <f t="shared" si="95"/>
        <v>0</v>
      </c>
      <c r="K1209" s="444">
        <f t="shared" si="97"/>
        <v>222.75</v>
      </c>
      <c r="L1209" s="211"/>
    </row>
    <row r="1210" spans="1:13">
      <c r="A1210" s="111"/>
      <c r="B1210" s="379" t="s">
        <v>130</v>
      </c>
      <c r="C1210" s="53" t="s">
        <v>131</v>
      </c>
      <c r="D1210" s="53" t="s">
        <v>2088</v>
      </c>
      <c r="E1210" s="95" t="s">
        <v>455</v>
      </c>
      <c r="F1210" s="96" t="s">
        <v>455</v>
      </c>
      <c r="G1210" s="56" t="s">
        <v>455</v>
      </c>
      <c r="H1210" s="333">
        <v>35</v>
      </c>
      <c r="I1210" s="399">
        <v>35</v>
      </c>
      <c r="J1210" s="399">
        <f t="shared" si="95"/>
        <v>0</v>
      </c>
      <c r="K1210" s="444">
        <f t="shared" si="97"/>
        <v>23.625</v>
      </c>
      <c r="L1210" s="211"/>
    </row>
    <row r="1211" spans="1:13">
      <c r="A1211" s="111"/>
      <c r="B1211" s="379" t="s">
        <v>1098</v>
      </c>
      <c r="C1211" s="53" t="s">
        <v>733</v>
      </c>
      <c r="D1211" s="53" t="s">
        <v>2005</v>
      </c>
      <c r="E1211" s="95" t="s">
        <v>455</v>
      </c>
      <c r="F1211" s="96" t="s">
        <v>455</v>
      </c>
      <c r="G1211" s="56" t="s">
        <v>455</v>
      </c>
      <c r="H1211" s="333">
        <v>255</v>
      </c>
      <c r="I1211" s="399">
        <v>240</v>
      </c>
      <c r="J1211" s="399">
        <f t="shared" si="95"/>
        <v>15</v>
      </c>
      <c r="K1211" s="444">
        <f t="shared" si="97"/>
        <v>172.125</v>
      </c>
      <c r="L1211" s="211"/>
    </row>
    <row r="1212" spans="1:13">
      <c r="A1212" s="81"/>
      <c r="B1212" s="379" t="s">
        <v>51</v>
      </c>
      <c r="C1212" s="53" t="s">
        <v>52</v>
      </c>
      <c r="D1212" s="53" t="s">
        <v>2089</v>
      </c>
      <c r="E1212" s="95" t="s">
        <v>455</v>
      </c>
      <c r="F1212" s="96" t="s">
        <v>455</v>
      </c>
      <c r="G1212" s="56" t="s">
        <v>455</v>
      </c>
      <c r="H1212" s="333">
        <v>35</v>
      </c>
      <c r="I1212" s="399">
        <v>35</v>
      </c>
      <c r="J1212" s="399">
        <f t="shared" si="95"/>
        <v>0</v>
      </c>
      <c r="K1212" s="444">
        <f t="shared" si="97"/>
        <v>23.625</v>
      </c>
      <c r="L1212" s="211"/>
    </row>
    <row r="1213" spans="1:13">
      <c r="A1213" s="81"/>
      <c r="B1213" s="346" t="s">
        <v>1116</v>
      </c>
      <c r="C1213" s="21" t="s">
        <v>735</v>
      </c>
      <c r="D1213" s="21" t="s">
        <v>2006</v>
      </c>
      <c r="E1213" s="30" t="s">
        <v>455</v>
      </c>
      <c r="F1213" s="31" t="s">
        <v>455</v>
      </c>
      <c r="G1213" s="24" t="s">
        <v>455</v>
      </c>
      <c r="H1213" s="333">
        <v>650</v>
      </c>
      <c r="I1213" s="391">
        <v>650</v>
      </c>
      <c r="J1213" s="399">
        <f t="shared" si="95"/>
        <v>0</v>
      </c>
      <c r="K1213" s="432">
        <f t="shared" si="97"/>
        <v>438.75</v>
      </c>
      <c r="L1213" s="212" t="s">
        <v>1572</v>
      </c>
    </row>
    <row r="1214" spans="1:13">
      <c r="A1214" s="81"/>
      <c r="B1214" s="346" t="s">
        <v>682</v>
      </c>
      <c r="C1214" s="21" t="s">
        <v>61</v>
      </c>
      <c r="D1214" s="21" t="s">
        <v>2008</v>
      </c>
      <c r="E1214" s="30" t="s">
        <v>455</v>
      </c>
      <c r="F1214" s="31" t="s">
        <v>455</v>
      </c>
      <c r="G1214" s="24" t="s">
        <v>455</v>
      </c>
      <c r="H1214" s="333">
        <v>60</v>
      </c>
      <c r="I1214" s="391">
        <v>60</v>
      </c>
      <c r="J1214" s="399">
        <f t="shared" si="95"/>
        <v>0</v>
      </c>
      <c r="K1214" s="432">
        <f t="shared" si="97"/>
        <v>40.5</v>
      </c>
      <c r="L1214" s="212"/>
    </row>
    <row r="1215" spans="1:13">
      <c r="A1215" s="81"/>
      <c r="B1215" s="346" t="s">
        <v>683</v>
      </c>
      <c r="C1215" s="21" t="s">
        <v>60</v>
      </c>
      <c r="D1215" s="21" t="s">
        <v>2009</v>
      </c>
      <c r="E1215" s="30" t="s">
        <v>455</v>
      </c>
      <c r="F1215" s="31" t="s">
        <v>455</v>
      </c>
      <c r="G1215" s="24" t="s">
        <v>455</v>
      </c>
      <c r="H1215" s="333">
        <v>50</v>
      </c>
      <c r="I1215" s="391">
        <v>50</v>
      </c>
      <c r="J1215" s="399">
        <f t="shared" si="95"/>
        <v>0</v>
      </c>
      <c r="K1215" s="432">
        <f t="shared" si="97"/>
        <v>33.75</v>
      </c>
      <c r="L1215" s="212"/>
    </row>
    <row r="1216" spans="1:13">
      <c r="A1216" s="81"/>
      <c r="B1216" s="346" t="s">
        <v>684</v>
      </c>
      <c r="C1216" s="21" t="s">
        <v>159</v>
      </c>
      <c r="D1216" s="21" t="s">
        <v>2067</v>
      </c>
      <c r="E1216" s="30" t="s">
        <v>455</v>
      </c>
      <c r="F1216" s="31" t="s">
        <v>455</v>
      </c>
      <c r="G1216" s="24" t="s">
        <v>455</v>
      </c>
      <c r="H1216" s="333">
        <v>150</v>
      </c>
      <c r="I1216" s="391">
        <v>150</v>
      </c>
      <c r="J1216" s="399">
        <f t="shared" si="95"/>
        <v>0</v>
      </c>
      <c r="K1216" s="432">
        <f t="shared" si="97"/>
        <v>101.25</v>
      </c>
      <c r="L1216" s="212"/>
    </row>
    <row r="1217" spans="1:13">
      <c r="A1217" s="81"/>
      <c r="B1217" s="346" t="s">
        <v>685</v>
      </c>
      <c r="C1217" s="21" t="s">
        <v>62</v>
      </c>
      <c r="D1217" s="21" t="s">
        <v>2010</v>
      </c>
      <c r="E1217" s="30" t="s">
        <v>455</v>
      </c>
      <c r="F1217" s="31" t="s">
        <v>455</v>
      </c>
      <c r="G1217" s="24" t="s">
        <v>455</v>
      </c>
      <c r="H1217" s="333">
        <v>60</v>
      </c>
      <c r="I1217" s="391">
        <v>60</v>
      </c>
      <c r="J1217" s="399">
        <f t="shared" si="95"/>
        <v>0</v>
      </c>
      <c r="K1217" s="432">
        <f t="shared" si="97"/>
        <v>40.5</v>
      </c>
      <c r="L1217" s="212"/>
    </row>
    <row r="1218" spans="1:13">
      <c r="A1218" s="81"/>
      <c r="B1218" s="346" t="s">
        <v>28</v>
      </c>
      <c r="C1218" s="21" t="s">
        <v>736</v>
      </c>
      <c r="D1218" s="21" t="s">
        <v>2007</v>
      </c>
      <c r="E1218" s="30" t="s">
        <v>455</v>
      </c>
      <c r="F1218" s="31" t="s">
        <v>455</v>
      </c>
      <c r="G1218" s="24" t="s">
        <v>455</v>
      </c>
      <c r="H1218" s="333">
        <v>390</v>
      </c>
      <c r="I1218" s="391">
        <v>390</v>
      </c>
      <c r="J1218" s="399">
        <f t="shared" si="95"/>
        <v>0</v>
      </c>
      <c r="K1218" s="444">
        <f t="shared" si="97"/>
        <v>263.25</v>
      </c>
      <c r="L1218" s="211"/>
    </row>
    <row r="1219" spans="1:13">
      <c r="A1219" s="81"/>
      <c r="B1219" s="379" t="s">
        <v>63</v>
      </c>
      <c r="C1219" s="53" t="s">
        <v>255</v>
      </c>
      <c r="D1219" s="53" t="s">
        <v>2090</v>
      </c>
      <c r="E1219" s="95" t="s">
        <v>455</v>
      </c>
      <c r="F1219" s="96" t="s">
        <v>455</v>
      </c>
      <c r="G1219" s="56" t="s">
        <v>455</v>
      </c>
      <c r="H1219" s="333">
        <v>35</v>
      </c>
      <c r="I1219" s="399">
        <v>35</v>
      </c>
      <c r="J1219" s="391">
        <f t="shared" si="95"/>
        <v>0</v>
      </c>
      <c r="K1219" s="432">
        <f t="shared" si="97"/>
        <v>23.625</v>
      </c>
      <c r="L1219" s="211"/>
    </row>
    <row r="1220" spans="1:13">
      <c r="A1220" s="81"/>
      <c r="B1220" s="379" t="s">
        <v>1115</v>
      </c>
      <c r="C1220" s="53" t="s">
        <v>732</v>
      </c>
      <c r="D1220" s="53" t="s">
        <v>2011</v>
      </c>
      <c r="E1220" s="95" t="s">
        <v>455</v>
      </c>
      <c r="F1220" s="96" t="s">
        <v>455</v>
      </c>
      <c r="G1220" s="56" t="s">
        <v>455</v>
      </c>
      <c r="H1220" s="333">
        <v>1190</v>
      </c>
      <c r="I1220" s="391">
        <v>820</v>
      </c>
      <c r="J1220" s="391">
        <f t="shared" si="95"/>
        <v>370</v>
      </c>
      <c r="K1220" s="444">
        <f t="shared" si="97"/>
        <v>803.25</v>
      </c>
      <c r="L1220" s="211"/>
    </row>
    <row r="1221" spans="1:13">
      <c r="A1221" s="81"/>
      <c r="B1221" s="346" t="s">
        <v>2244</v>
      </c>
      <c r="C1221" s="21" t="s">
        <v>734</v>
      </c>
      <c r="D1221" s="21" t="s">
        <v>2012</v>
      </c>
      <c r="E1221" s="30" t="s">
        <v>455</v>
      </c>
      <c r="F1221" s="31" t="s">
        <v>455</v>
      </c>
      <c r="G1221" s="24" t="s">
        <v>455</v>
      </c>
      <c r="H1221" s="333">
        <v>95</v>
      </c>
      <c r="I1221" s="391">
        <v>95</v>
      </c>
      <c r="J1221" s="391">
        <f t="shared" si="95"/>
        <v>0</v>
      </c>
      <c r="K1221" s="432">
        <f t="shared" si="97"/>
        <v>64.125</v>
      </c>
      <c r="L1221" s="212" t="s">
        <v>1572</v>
      </c>
    </row>
    <row r="1222" spans="1:13">
      <c r="A1222" s="111"/>
      <c r="B1222" s="346" t="s">
        <v>1117</v>
      </c>
      <c r="C1222" s="21" t="s">
        <v>737</v>
      </c>
      <c r="D1222" s="21" t="s">
        <v>2013</v>
      </c>
      <c r="E1222" s="30" t="s">
        <v>455</v>
      </c>
      <c r="F1222" s="31" t="s">
        <v>455</v>
      </c>
      <c r="G1222" s="24" t="s">
        <v>455</v>
      </c>
      <c r="H1222" s="333">
        <v>850</v>
      </c>
      <c r="I1222" s="391">
        <v>770</v>
      </c>
      <c r="J1222" s="391">
        <f t="shared" si="95"/>
        <v>80</v>
      </c>
      <c r="K1222" s="432">
        <f t="shared" si="97"/>
        <v>573.75</v>
      </c>
      <c r="L1222" s="212"/>
    </row>
    <row r="1223" spans="1:13">
      <c r="A1223" s="81"/>
      <c r="B1223" s="363" t="s">
        <v>2097</v>
      </c>
      <c r="C1223" s="21" t="s">
        <v>22</v>
      </c>
      <c r="D1223" s="21" t="s">
        <v>2014</v>
      </c>
      <c r="E1223" s="30" t="s">
        <v>455</v>
      </c>
      <c r="F1223" s="31" t="s">
        <v>455</v>
      </c>
      <c r="G1223" s="24" t="s">
        <v>455</v>
      </c>
      <c r="H1223" s="333">
        <v>97</v>
      </c>
      <c r="I1223" s="391">
        <v>97</v>
      </c>
      <c r="J1223" s="391">
        <f t="shared" si="95"/>
        <v>0</v>
      </c>
      <c r="K1223" s="432">
        <f t="shared" si="97"/>
        <v>65.474999999999994</v>
      </c>
      <c r="L1223" s="213" t="s">
        <v>1572</v>
      </c>
    </row>
    <row r="1224" spans="1:13">
      <c r="A1224" s="81"/>
      <c r="B1224" s="363" t="s">
        <v>2099</v>
      </c>
      <c r="C1224" s="21" t="s">
        <v>20</v>
      </c>
      <c r="D1224" s="21" t="s">
        <v>20</v>
      </c>
      <c r="E1224" s="30" t="s">
        <v>455</v>
      </c>
      <c r="F1224" s="31" t="s">
        <v>455</v>
      </c>
      <c r="G1224" s="24" t="s">
        <v>455</v>
      </c>
      <c r="H1224" s="333">
        <v>310</v>
      </c>
      <c r="I1224" s="391">
        <v>310</v>
      </c>
      <c r="J1224" s="391">
        <f t="shared" si="95"/>
        <v>0</v>
      </c>
      <c r="K1224" s="432">
        <f t="shared" si="97"/>
        <v>209.25</v>
      </c>
      <c r="L1224" s="213" t="s">
        <v>1572</v>
      </c>
    </row>
    <row r="1225" spans="1:13" ht="12" thickBot="1">
      <c r="A1225" s="111"/>
      <c r="B1225" s="363" t="s">
        <v>2103</v>
      </c>
      <c r="C1225" s="21" t="s">
        <v>21</v>
      </c>
      <c r="D1225" s="43" t="s">
        <v>2015</v>
      </c>
      <c r="E1225" s="30" t="s">
        <v>455</v>
      </c>
      <c r="F1225" s="31" t="s">
        <v>455</v>
      </c>
      <c r="G1225" s="24" t="s">
        <v>455</v>
      </c>
      <c r="H1225" s="333">
        <v>90</v>
      </c>
      <c r="I1225" s="391">
        <v>145</v>
      </c>
      <c r="J1225" s="391">
        <f t="shared" si="95"/>
        <v>-55</v>
      </c>
      <c r="K1225" s="432">
        <f t="shared" si="97"/>
        <v>60.75</v>
      </c>
      <c r="L1225" s="212" t="s">
        <v>1572</v>
      </c>
    </row>
    <row r="1226" spans="1:13" ht="12" thickBot="1">
      <c r="A1226" s="81"/>
      <c r="B1226" s="353" t="s">
        <v>2322</v>
      </c>
      <c r="C1226" s="21" t="s">
        <v>2323</v>
      </c>
      <c r="D1226" s="21"/>
      <c r="E1226" s="95" t="s">
        <v>455</v>
      </c>
      <c r="F1226" s="96" t="s">
        <v>455</v>
      </c>
      <c r="G1226" s="56" t="s">
        <v>455</v>
      </c>
      <c r="H1226" s="923">
        <v>150</v>
      </c>
      <c r="I1226" s="399">
        <v>150</v>
      </c>
      <c r="J1226" s="399">
        <f t="shared" si="95"/>
        <v>0</v>
      </c>
      <c r="K1226" s="444">
        <f t="shared" si="97"/>
        <v>101.25</v>
      </c>
      <c r="L1226" s="221"/>
    </row>
    <row r="1227" spans="1:13" s="109" customFormat="1" ht="12" thickBot="1">
      <c r="A1227" s="64"/>
      <c r="B1227" s="359"/>
      <c r="C1227" s="65"/>
      <c r="D1227" s="65"/>
      <c r="E1227" s="66"/>
      <c r="F1227" s="67"/>
      <c r="G1227" s="933"/>
      <c r="H1227" s="934" t="s">
        <v>1195</v>
      </c>
      <c r="I1227" s="932"/>
      <c r="J1227" s="405"/>
      <c r="K1227" s="334"/>
      <c r="L1227" s="204"/>
      <c r="M1227" s="234"/>
    </row>
    <row r="1228" spans="1:13" ht="16.5" thickBot="1">
      <c r="A1228" s="85"/>
      <c r="B1228" s="328" t="s">
        <v>447</v>
      </c>
      <c r="C1228" s="326"/>
      <c r="D1228" s="156"/>
      <c r="E1228" s="156"/>
      <c r="F1228" s="156"/>
      <c r="G1228" s="156"/>
      <c r="H1228" s="1018"/>
      <c r="I1228" s="919"/>
      <c r="J1228" s="414"/>
      <c r="K1228" s="328"/>
      <c r="L1228" s="207"/>
    </row>
    <row r="1229" spans="1:13" s="109" customFormat="1">
      <c r="A1229" s="79"/>
      <c r="B1229" s="379" t="s">
        <v>1130</v>
      </c>
      <c r="C1229" s="53" t="s">
        <v>595</v>
      </c>
      <c r="D1229" s="53" t="s">
        <v>2016</v>
      </c>
      <c r="E1229" s="95" t="s">
        <v>455</v>
      </c>
      <c r="F1229" s="96" t="s">
        <v>455</v>
      </c>
      <c r="G1229" s="56" t="s">
        <v>455</v>
      </c>
      <c r="H1229" s="923">
        <v>100</v>
      </c>
      <c r="I1229" s="417">
        <v>100</v>
      </c>
      <c r="J1229" s="417">
        <f t="shared" si="95"/>
        <v>0</v>
      </c>
      <c r="K1229" s="466">
        <f>(H1229)</f>
        <v>100</v>
      </c>
      <c r="L1229" s="208"/>
      <c r="M1229" s="234"/>
    </row>
    <row r="1230" spans="1:13" s="109" customFormat="1">
      <c r="A1230" s="81"/>
      <c r="B1230" s="346" t="s">
        <v>1131</v>
      </c>
      <c r="C1230" s="21" t="s">
        <v>596</v>
      </c>
      <c r="D1230" s="21" t="s">
        <v>2017</v>
      </c>
      <c r="E1230" s="30" t="s">
        <v>455</v>
      </c>
      <c r="F1230" s="31" t="s">
        <v>455</v>
      </c>
      <c r="G1230" s="24" t="s">
        <v>455</v>
      </c>
      <c r="H1230" s="333">
        <v>100</v>
      </c>
      <c r="I1230" s="418">
        <v>100</v>
      </c>
      <c r="J1230" s="418">
        <f t="shared" si="95"/>
        <v>0</v>
      </c>
      <c r="K1230" s="467">
        <f t="shared" ref="K1230:K1241" si="98">(H1230)</f>
        <v>100</v>
      </c>
      <c r="L1230" s="209"/>
      <c r="M1230" s="234"/>
    </row>
    <row r="1231" spans="1:13" s="109" customFormat="1">
      <c r="A1231" s="81"/>
      <c r="B1231" s="346" t="s">
        <v>845</v>
      </c>
      <c r="C1231" s="21" t="s">
        <v>597</v>
      </c>
      <c r="D1231" s="21" t="s">
        <v>2018</v>
      </c>
      <c r="E1231" s="30" t="s">
        <v>455</v>
      </c>
      <c r="F1231" s="31" t="s">
        <v>455</v>
      </c>
      <c r="G1231" s="24" t="s">
        <v>455</v>
      </c>
      <c r="H1231" s="333">
        <v>60</v>
      </c>
      <c r="I1231" s="418">
        <v>60</v>
      </c>
      <c r="J1231" s="418">
        <f t="shared" si="95"/>
        <v>0</v>
      </c>
      <c r="K1231" s="467">
        <f t="shared" si="98"/>
        <v>60</v>
      </c>
      <c r="L1231" s="209"/>
      <c r="M1231" s="234"/>
    </row>
    <row r="1232" spans="1:13" s="109" customFormat="1">
      <c r="A1232" s="81"/>
      <c r="B1232" s="346" t="s">
        <v>846</v>
      </c>
      <c r="C1232" s="21" t="s">
        <v>752</v>
      </c>
      <c r="D1232" s="21" t="s">
        <v>2019</v>
      </c>
      <c r="E1232" s="30" t="s">
        <v>455</v>
      </c>
      <c r="F1232" s="31" t="s">
        <v>455</v>
      </c>
      <c r="G1232" s="24" t="s">
        <v>455</v>
      </c>
      <c r="H1232" s="333">
        <v>70</v>
      </c>
      <c r="I1232" s="418">
        <v>70</v>
      </c>
      <c r="J1232" s="418">
        <f t="shared" si="95"/>
        <v>0</v>
      </c>
      <c r="K1232" s="467">
        <f t="shared" si="98"/>
        <v>70</v>
      </c>
      <c r="L1232" s="209"/>
      <c r="M1232" s="234"/>
    </row>
    <row r="1233" spans="1:13" s="109" customFormat="1">
      <c r="A1233" s="81"/>
      <c r="B1233" s="346" t="s">
        <v>847</v>
      </c>
      <c r="C1233" s="21" t="s">
        <v>753</v>
      </c>
      <c r="D1233" s="21" t="s">
        <v>2020</v>
      </c>
      <c r="E1233" s="30" t="s">
        <v>455</v>
      </c>
      <c r="F1233" s="31" t="s">
        <v>455</v>
      </c>
      <c r="G1233" s="24" t="s">
        <v>455</v>
      </c>
      <c r="H1233" s="333">
        <v>100</v>
      </c>
      <c r="I1233" s="418">
        <v>100</v>
      </c>
      <c r="J1233" s="418">
        <f t="shared" si="95"/>
        <v>0</v>
      </c>
      <c r="K1233" s="467">
        <f t="shared" si="98"/>
        <v>100</v>
      </c>
      <c r="L1233" s="209"/>
      <c r="M1233" s="234"/>
    </row>
    <row r="1234" spans="1:13" s="109" customFormat="1">
      <c r="A1234" s="81"/>
      <c r="B1234" s="346" t="s">
        <v>1118</v>
      </c>
      <c r="C1234" s="21" t="s">
        <v>754</v>
      </c>
      <c r="D1234" s="21" t="s">
        <v>2021</v>
      </c>
      <c r="E1234" s="30" t="s">
        <v>455</v>
      </c>
      <c r="F1234" s="31" t="s">
        <v>455</v>
      </c>
      <c r="G1234" s="24" t="s">
        <v>455</v>
      </c>
      <c r="H1234" s="333">
        <v>50</v>
      </c>
      <c r="I1234" s="418">
        <v>50</v>
      </c>
      <c r="J1234" s="418">
        <f t="shared" si="95"/>
        <v>0</v>
      </c>
      <c r="K1234" s="467">
        <f t="shared" si="98"/>
        <v>50</v>
      </c>
      <c r="L1234" s="209"/>
      <c r="M1234" s="234"/>
    </row>
    <row r="1235" spans="1:13" s="109" customFormat="1">
      <c r="A1235" s="81"/>
      <c r="B1235" s="346" t="s">
        <v>1119</v>
      </c>
      <c r="C1235" s="21" t="s">
        <v>755</v>
      </c>
      <c r="D1235" s="21" t="s">
        <v>2022</v>
      </c>
      <c r="E1235" s="30" t="s">
        <v>455</v>
      </c>
      <c r="F1235" s="31" t="s">
        <v>455</v>
      </c>
      <c r="G1235" s="24" t="s">
        <v>455</v>
      </c>
      <c r="H1235" s="333">
        <v>50</v>
      </c>
      <c r="I1235" s="418">
        <v>50</v>
      </c>
      <c r="J1235" s="418">
        <f t="shared" si="95"/>
        <v>0</v>
      </c>
      <c r="K1235" s="467">
        <f t="shared" si="98"/>
        <v>50</v>
      </c>
      <c r="L1235" s="209"/>
      <c r="M1235" s="234"/>
    </row>
    <row r="1236" spans="1:13" s="109" customFormat="1">
      <c r="A1236" s="81"/>
      <c r="B1236" s="346" t="s">
        <v>1120</v>
      </c>
      <c r="C1236" s="21" t="s">
        <v>756</v>
      </c>
      <c r="D1236" s="21" t="s">
        <v>2023</v>
      </c>
      <c r="E1236" s="30" t="s">
        <v>455</v>
      </c>
      <c r="F1236" s="31" t="s">
        <v>455</v>
      </c>
      <c r="G1236" s="24" t="s">
        <v>455</v>
      </c>
      <c r="H1236" s="333">
        <v>75</v>
      </c>
      <c r="I1236" s="418">
        <v>75</v>
      </c>
      <c r="J1236" s="418">
        <f t="shared" si="95"/>
        <v>0</v>
      </c>
      <c r="K1236" s="467">
        <f t="shared" si="98"/>
        <v>75</v>
      </c>
      <c r="L1236" s="209"/>
      <c r="M1236" s="234"/>
    </row>
    <row r="1237" spans="1:13" s="109" customFormat="1">
      <c r="A1237" s="81"/>
      <c r="B1237" s="346" t="s">
        <v>1121</v>
      </c>
      <c r="C1237" s="21" t="s">
        <v>619</v>
      </c>
      <c r="D1237" s="21" t="s">
        <v>2024</v>
      </c>
      <c r="E1237" s="30" t="s">
        <v>455</v>
      </c>
      <c r="F1237" s="31" t="s">
        <v>455</v>
      </c>
      <c r="G1237" s="24" t="s">
        <v>455</v>
      </c>
      <c r="H1237" s="333">
        <v>120</v>
      </c>
      <c r="I1237" s="418">
        <v>120</v>
      </c>
      <c r="J1237" s="418">
        <f t="shared" si="95"/>
        <v>0</v>
      </c>
      <c r="K1237" s="467">
        <f t="shared" si="98"/>
        <v>120</v>
      </c>
      <c r="L1237" s="209"/>
      <c r="M1237" s="234"/>
    </row>
    <row r="1238" spans="1:13" s="109" customFormat="1">
      <c r="A1238" s="81"/>
      <c r="B1238" s="346" t="s">
        <v>1122</v>
      </c>
      <c r="C1238" s="21" t="s">
        <v>620</v>
      </c>
      <c r="D1238" s="21" t="s">
        <v>2025</v>
      </c>
      <c r="E1238" s="30" t="s">
        <v>455</v>
      </c>
      <c r="F1238" s="31" t="s">
        <v>455</v>
      </c>
      <c r="G1238" s="24" t="s">
        <v>455</v>
      </c>
      <c r="H1238" s="333">
        <v>200</v>
      </c>
      <c r="I1238" s="418">
        <v>200</v>
      </c>
      <c r="J1238" s="418">
        <f t="shared" si="95"/>
        <v>0</v>
      </c>
      <c r="K1238" s="467">
        <f t="shared" si="98"/>
        <v>200</v>
      </c>
      <c r="L1238" s="209"/>
      <c r="M1238" s="234"/>
    </row>
    <row r="1239" spans="1:13" s="109" customFormat="1">
      <c r="A1239" s="111"/>
      <c r="B1239" s="346" t="s">
        <v>1123</v>
      </c>
      <c r="C1239" s="21" t="s">
        <v>621</v>
      </c>
      <c r="D1239" s="21" t="s">
        <v>2026</v>
      </c>
      <c r="E1239" s="30" t="s">
        <v>455</v>
      </c>
      <c r="F1239" s="31" t="s">
        <v>455</v>
      </c>
      <c r="G1239" s="24" t="s">
        <v>455</v>
      </c>
      <c r="H1239" s="333">
        <v>290</v>
      </c>
      <c r="I1239" s="418">
        <v>400</v>
      </c>
      <c r="J1239" s="418">
        <f t="shared" si="95"/>
        <v>-110</v>
      </c>
      <c r="K1239" s="467">
        <f t="shared" si="98"/>
        <v>290</v>
      </c>
      <c r="L1239" s="209"/>
      <c r="M1239" s="234"/>
    </row>
    <row r="1240" spans="1:13" s="109" customFormat="1">
      <c r="A1240" s="81"/>
      <c r="B1240" s="346" t="s">
        <v>2324</v>
      </c>
      <c r="C1240" s="21" t="s">
        <v>2326</v>
      </c>
      <c r="D1240" s="21"/>
      <c r="E1240" s="95" t="s">
        <v>455</v>
      </c>
      <c r="F1240" s="96" t="s">
        <v>455</v>
      </c>
      <c r="G1240" s="56" t="s">
        <v>455</v>
      </c>
      <c r="H1240" s="923">
        <v>60</v>
      </c>
      <c r="I1240" s="417">
        <v>60</v>
      </c>
      <c r="J1240" s="417">
        <f t="shared" si="95"/>
        <v>0</v>
      </c>
      <c r="K1240" s="466">
        <f t="shared" si="98"/>
        <v>60</v>
      </c>
      <c r="L1240" s="208"/>
      <c r="M1240" s="234"/>
    </row>
    <row r="1241" spans="1:13" s="109" customFormat="1" ht="12" thickBot="1">
      <c r="A1241" s="81"/>
      <c r="B1241" s="353" t="s">
        <v>2325</v>
      </c>
      <c r="C1241" s="21" t="s">
        <v>597</v>
      </c>
      <c r="D1241" s="21"/>
      <c r="E1241" s="30" t="s">
        <v>455</v>
      </c>
      <c r="F1241" s="31" t="s">
        <v>455</v>
      </c>
      <c r="G1241" s="24" t="s">
        <v>455</v>
      </c>
      <c r="H1241" s="333">
        <v>70</v>
      </c>
      <c r="I1241" s="418">
        <v>70</v>
      </c>
      <c r="J1241" s="418">
        <f t="shared" si="95"/>
        <v>0</v>
      </c>
      <c r="K1241" s="467">
        <f t="shared" si="98"/>
        <v>70</v>
      </c>
      <c r="L1241" s="209"/>
      <c r="M1241" s="234"/>
    </row>
    <row r="1242" spans="1:13" s="109" customFormat="1">
      <c r="A1242" s="61"/>
      <c r="B1242" s="359"/>
      <c r="C1242" s="65"/>
      <c r="D1242" s="65"/>
      <c r="E1242" s="66"/>
      <c r="F1242" s="67"/>
      <c r="G1242" s="68"/>
      <c r="H1242" s="68"/>
      <c r="I1242" s="68"/>
      <c r="J1242" s="405"/>
      <c r="K1242" s="334"/>
      <c r="L1242" s="204"/>
      <c r="M1242" s="234"/>
    </row>
    <row r="1243" spans="1:13" s="109" customFormat="1" ht="12" thickBot="1">
      <c r="A1243" s="62"/>
      <c r="B1243" s="373"/>
      <c r="C1243" s="70"/>
      <c r="D1243" s="70"/>
      <c r="E1243" s="71"/>
      <c r="F1243" s="72"/>
      <c r="G1243" s="937"/>
      <c r="H1243" s="937"/>
      <c r="I1243" s="937"/>
      <c r="J1243" s="413"/>
      <c r="K1243" s="335"/>
      <c r="L1243" s="205"/>
      <c r="M1243" s="234"/>
    </row>
    <row r="1244" spans="1:13" s="109" customFormat="1" ht="16.5" customHeight="1" thickBot="1">
      <c r="A1244" s="85"/>
      <c r="B1244" s="1046" t="s">
        <v>1084</v>
      </c>
      <c r="C1244" s="1046"/>
      <c r="D1244" s="1046"/>
      <c r="E1244" s="156"/>
      <c r="F1244" s="156"/>
      <c r="G1244" s="156"/>
      <c r="H1244" s="1018"/>
      <c r="I1244" s="919"/>
      <c r="J1244" s="414"/>
      <c r="K1244" s="328"/>
      <c r="L1244" s="207"/>
      <c r="M1244" s="234"/>
    </row>
    <row r="1245" spans="1:13" s="109" customFormat="1">
      <c r="A1245" s="81"/>
      <c r="B1245" s="346" t="s">
        <v>451</v>
      </c>
      <c r="C1245" s="21" t="s">
        <v>622</v>
      </c>
      <c r="D1245" s="21" t="s">
        <v>2027</v>
      </c>
      <c r="E1245" s="30" t="s">
        <v>455</v>
      </c>
      <c r="F1245" s="31" t="s">
        <v>455</v>
      </c>
      <c r="G1245" s="24" t="s">
        <v>455</v>
      </c>
      <c r="H1245" s="922">
        <v>23</v>
      </c>
      <c r="I1245" s="418">
        <v>23</v>
      </c>
      <c r="J1245" s="418">
        <f t="shared" si="95"/>
        <v>0</v>
      </c>
      <c r="K1245" s="467">
        <f>(H1245)</f>
        <v>23</v>
      </c>
      <c r="L1245" s="209"/>
      <c r="M1245" s="234"/>
    </row>
    <row r="1246" spans="1:13" s="109" customFormat="1" ht="12" thickBot="1">
      <c r="A1246" s="81"/>
      <c r="B1246" s="346" t="s">
        <v>452</v>
      </c>
      <c r="C1246" s="21" t="s">
        <v>770</v>
      </c>
      <c r="D1246" s="21" t="s">
        <v>2028</v>
      </c>
      <c r="E1246" s="30" t="s">
        <v>455</v>
      </c>
      <c r="F1246" s="31" t="s">
        <v>455</v>
      </c>
      <c r="G1246" s="24" t="s">
        <v>455</v>
      </c>
      <c r="H1246" s="921">
        <v>46</v>
      </c>
      <c r="I1246" s="418">
        <v>46</v>
      </c>
      <c r="J1246" s="418">
        <f t="shared" si="95"/>
        <v>0</v>
      </c>
      <c r="K1246" s="467">
        <f>(H1246)</f>
        <v>46</v>
      </c>
      <c r="L1246" s="210"/>
      <c r="M1246" s="234"/>
    </row>
    <row r="1247" spans="1:13" s="109" customFormat="1">
      <c r="A1247" s="939"/>
      <c r="B1247" s="940"/>
      <c r="C1247" s="941"/>
      <c r="D1247" s="941"/>
      <c r="E1247" s="942"/>
      <c r="F1247" s="943"/>
      <c r="G1247" s="944"/>
      <c r="H1247" s="944"/>
      <c r="I1247" s="946"/>
      <c r="J1247" s="946"/>
      <c r="K1247" s="947"/>
      <c r="L1247" s="948"/>
      <c r="M1247" s="234"/>
    </row>
    <row r="1248" spans="1:13" s="109" customFormat="1" ht="12" thickBot="1">
      <c r="A1248" s="949"/>
      <c r="B1248" s="950"/>
      <c r="C1248" s="951"/>
      <c r="D1248" s="951"/>
      <c r="E1248" s="952"/>
      <c r="F1248" s="953"/>
      <c r="G1248" s="954"/>
      <c r="H1248" s="954"/>
      <c r="I1248" s="956"/>
      <c r="J1248" s="957"/>
      <c r="K1248" s="958"/>
      <c r="L1248" s="959"/>
      <c r="M1248" s="234"/>
    </row>
    <row r="1249" spans="1:13" s="109" customFormat="1" ht="16.5" thickBot="1">
      <c r="A1249" s="85"/>
      <c r="B1249" s="328" t="s">
        <v>132</v>
      </c>
      <c r="C1249" s="326"/>
      <c r="D1249" s="156"/>
      <c r="E1249" s="156"/>
      <c r="F1249" s="156"/>
      <c r="G1249" s="156"/>
      <c r="H1249" s="1018"/>
      <c r="I1249" s="414"/>
      <c r="J1249" s="414"/>
      <c r="K1249" s="328"/>
      <c r="L1249" s="207"/>
      <c r="M1249" s="234"/>
    </row>
    <row r="1250" spans="1:13" s="109" customFormat="1">
      <c r="A1250" s="79"/>
      <c r="B1250" s="379" t="s">
        <v>997</v>
      </c>
      <c r="C1250" s="53" t="s">
        <v>30</v>
      </c>
      <c r="D1250" s="53" t="s">
        <v>2068</v>
      </c>
      <c r="E1250" s="95" t="s">
        <v>455</v>
      </c>
      <c r="F1250" s="96" t="s">
        <v>455</v>
      </c>
      <c r="G1250" s="56" t="s">
        <v>455</v>
      </c>
      <c r="H1250" s="922">
        <v>125</v>
      </c>
      <c r="I1250" s="417">
        <v>125</v>
      </c>
      <c r="J1250" s="417">
        <f t="shared" ref="J1250:J1267" si="99">IF(I1250="-","-",H1250-I1250)</f>
        <v>0</v>
      </c>
      <c r="K1250" s="466">
        <f>(H1250)</f>
        <v>125</v>
      </c>
      <c r="L1250" s="208"/>
      <c r="M1250" s="234"/>
    </row>
    <row r="1251" spans="1:13" s="109" customFormat="1">
      <c r="A1251" s="81"/>
      <c r="B1251" s="346" t="s">
        <v>998</v>
      </c>
      <c r="C1251" s="21" t="s">
        <v>31</v>
      </c>
      <c r="D1251" s="21" t="s">
        <v>2069</v>
      </c>
      <c r="E1251" s="30" t="s">
        <v>455</v>
      </c>
      <c r="F1251" s="31" t="s">
        <v>455</v>
      </c>
      <c r="G1251" s="24" t="s">
        <v>455</v>
      </c>
      <c r="H1251" s="333">
        <v>160</v>
      </c>
      <c r="I1251" s="418">
        <v>160</v>
      </c>
      <c r="J1251" s="418">
        <f t="shared" si="99"/>
        <v>0</v>
      </c>
      <c r="K1251" s="467">
        <f t="shared" ref="K1251:K1257" si="100">(H1251)</f>
        <v>160</v>
      </c>
      <c r="L1251" s="209"/>
      <c r="M1251" s="234"/>
    </row>
    <row r="1252" spans="1:13" s="109" customFormat="1">
      <c r="A1252" s="81"/>
      <c r="B1252" s="346" t="s">
        <v>1124</v>
      </c>
      <c r="C1252" s="21" t="s">
        <v>32</v>
      </c>
      <c r="D1252" s="21" t="s">
        <v>2070</v>
      </c>
      <c r="E1252" s="30" t="s">
        <v>455</v>
      </c>
      <c r="F1252" s="31" t="s">
        <v>455</v>
      </c>
      <c r="G1252" s="24" t="s">
        <v>455</v>
      </c>
      <c r="H1252" s="333">
        <v>65</v>
      </c>
      <c r="I1252" s="418">
        <v>65</v>
      </c>
      <c r="J1252" s="418">
        <f t="shared" si="99"/>
        <v>0</v>
      </c>
      <c r="K1252" s="467">
        <f t="shared" si="100"/>
        <v>65</v>
      </c>
      <c r="L1252" s="209"/>
      <c r="M1252" s="234"/>
    </row>
    <row r="1253" spans="1:13" s="109" customFormat="1">
      <c r="A1253" s="81"/>
      <c r="B1253" s="346" t="s">
        <v>1125</v>
      </c>
      <c r="C1253" s="21" t="s">
        <v>0</v>
      </c>
      <c r="D1253" s="21" t="s">
        <v>2071</v>
      </c>
      <c r="E1253" s="30" t="s">
        <v>455</v>
      </c>
      <c r="F1253" s="31" t="s">
        <v>455</v>
      </c>
      <c r="G1253" s="24" t="s">
        <v>455</v>
      </c>
      <c r="H1253" s="333">
        <v>80</v>
      </c>
      <c r="I1253" s="418">
        <v>80</v>
      </c>
      <c r="J1253" s="418">
        <f t="shared" si="99"/>
        <v>0</v>
      </c>
      <c r="K1253" s="467">
        <f t="shared" si="100"/>
        <v>80</v>
      </c>
      <c r="L1253" s="209"/>
      <c r="M1253" s="234"/>
    </row>
    <row r="1254" spans="1:13" s="109" customFormat="1">
      <c r="A1254" s="81"/>
      <c r="B1254" s="346" t="s">
        <v>1126</v>
      </c>
      <c r="C1254" s="21" t="s">
        <v>1</v>
      </c>
      <c r="D1254" s="21" t="s">
        <v>2072</v>
      </c>
      <c r="E1254" s="30" t="s">
        <v>455</v>
      </c>
      <c r="F1254" s="31" t="s">
        <v>455</v>
      </c>
      <c r="G1254" s="24" t="s">
        <v>455</v>
      </c>
      <c r="H1254" s="333">
        <v>95</v>
      </c>
      <c r="I1254" s="418">
        <v>95</v>
      </c>
      <c r="J1254" s="418">
        <f t="shared" si="99"/>
        <v>0</v>
      </c>
      <c r="K1254" s="467">
        <f t="shared" si="100"/>
        <v>95</v>
      </c>
      <c r="L1254" s="209"/>
      <c r="M1254" s="234"/>
    </row>
    <row r="1255" spans="1:13" s="109" customFormat="1">
      <c r="A1255" s="81"/>
      <c r="B1255" s="346" t="s">
        <v>1127</v>
      </c>
      <c r="C1255" s="21" t="s">
        <v>46</v>
      </c>
      <c r="D1255" s="21" t="s">
        <v>2073</v>
      </c>
      <c r="E1255" s="30" t="s">
        <v>455</v>
      </c>
      <c r="F1255" s="31" t="s">
        <v>455</v>
      </c>
      <c r="G1255" s="24" t="s">
        <v>455</v>
      </c>
      <c r="H1255" s="333">
        <v>150</v>
      </c>
      <c r="I1255" s="418">
        <v>150</v>
      </c>
      <c r="J1255" s="418">
        <f t="shared" si="99"/>
        <v>0</v>
      </c>
      <c r="K1255" s="467">
        <f t="shared" si="100"/>
        <v>150</v>
      </c>
      <c r="L1255" s="209"/>
      <c r="M1255" s="234"/>
    </row>
    <row r="1256" spans="1:13" s="109" customFormat="1">
      <c r="A1256" s="81"/>
      <c r="B1256" s="346" t="s">
        <v>1128</v>
      </c>
      <c r="C1256" s="21" t="s">
        <v>47</v>
      </c>
      <c r="D1256" s="21" t="s">
        <v>2074</v>
      </c>
      <c r="E1256" s="30" t="s">
        <v>455</v>
      </c>
      <c r="F1256" s="31" t="s">
        <v>455</v>
      </c>
      <c r="G1256" s="24" t="s">
        <v>455</v>
      </c>
      <c r="H1256" s="333">
        <v>200</v>
      </c>
      <c r="I1256" s="418">
        <v>200</v>
      </c>
      <c r="J1256" s="418">
        <f t="shared" si="99"/>
        <v>0</v>
      </c>
      <c r="K1256" s="467">
        <f t="shared" si="100"/>
        <v>200</v>
      </c>
      <c r="L1256" s="209"/>
      <c r="M1256" s="234"/>
    </row>
    <row r="1257" spans="1:13" s="109" customFormat="1" ht="12" thickBot="1">
      <c r="A1257" s="80"/>
      <c r="B1257" s="353" t="s">
        <v>1129</v>
      </c>
      <c r="C1257" s="25" t="s">
        <v>153</v>
      </c>
      <c r="D1257" s="25" t="s">
        <v>2075</v>
      </c>
      <c r="E1257" s="32" t="s">
        <v>455</v>
      </c>
      <c r="F1257" s="33" t="s">
        <v>455</v>
      </c>
      <c r="G1257" s="28" t="s">
        <v>455</v>
      </c>
      <c r="H1257" s="924">
        <v>400</v>
      </c>
      <c r="I1257" s="419">
        <v>400</v>
      </c>
      <c r="J1257" s="419">
        <f t="shared" si="99"/>
        <v>0</v>
      </c>
      <c r="K1257" s="468">
        <f t="shared" si="100"/>
        <v>400</v>
      </c>
      <c r="L1257" s="210"/>
      <c r="M1257" s="234"/>
    </row>
    <row r="1258" spans="1:13" s="109" customFormat="1" ht="12" thickBot="1">
      <c r="A1258" s="64"/>
      <c r="B1258" s="359"/>
      <c r="C1258" s="65"/>
      <c r="D1258" s="65"/>
      <c r="E1258" s="66"/>
      <c r="F1258" s="67"/>
      <c r="G1258" s="933"/>
      <c r="H1258" s="933"/>
      <c r="I1258" s="933"/>
      <c r="J1258" s="405"/>
      <c r="K1258" s="334"/>
      <c r="L1258" s="204"/>
      <c r="M1258" s="234"/>
    </row>
    <row r="1259" spans="1:13" s="109" customFormat="1" ht="16.5" customHeight="1" thickBot="1">
      <c r="A1259" s="85"/>
      <c r="B1259" s="328" t="s">
        <v>133</v>
      </c>
      <c r="C1259" s="326"/>
      <c r="D1259" s="156"/>
      <c r="E1259" s="156"/>
      <c r="F1259" s="156"/>
      <c r="G1259" s="156"/>
      <c r="H1259" s="1018"/>
      <c r="I1259" s="919"/>
      <c r="J1259" s="414"/>
      <c r="K1259" s="328"/>
      <c r="L1259" s="207"/>
      <c r="M1259" s="234"/>
    </row>
    <row r="1260" spans="1:13" s="109" customFormat="1">
      <c r="A1260" s="79"/>
      <c r="B1260" s="379" t="s">
        <v>182</v>
      </c>
      <c r="C1260" s="53" t="s">
        <v>72</v>
      </c>
      <c r="D1260" s="53" t="s">
        <v>2076</v>
      </c>
      <c r="E1260" s="95" t="s">
        <v>455</v>
      </c>
      <c r="F1260" s="96" t="s">
        <v>455</v>
      </c>
      <c r="G1260" s="56" t="s">
        <v>455</v>
      </c>
      <c r="H1260" s="922">
        <v>125</v>
      </c>
      <c r="I1260" s="417">
        <v>125</v>
      </c>
      <c r="J1260" s="417">
        <f t="shared" si="99"/>
        <v>0</v>
      </c>
      <c r="K1260" s="466">
        <f>(H1260)</f>
        <v>125</v>
      </c>
      <c r="L1260" s="208"/>
      <c r="M1260" s="234"/>
    </row>
    <row r="1261" spans="1:13" s="109" customFormat="1">
      <c r="A1261" s="81"/>
      <c r="B1261" s="346" t="s">
        <v>183</v>
      </c>
      <c r="C1261" s="21" t="s">
        <v>73</v>
      </c>
      <c r="D1261" s="21" t="s">
        <v>2077</v>
      </c>
      <c r="E1261" s="30" t="s">
        <v>455</v>
      </c>
      <c r="F1261" s="31" t="s">
        <v>455</v>
      </c>
      <c r="G1261" s="24" t="s">
        <v>455</v>
      </c>
      <c r="H1261" s="333">
        <v>160</v>
      </c>
      <c r="I1261" s="418">
        <v>160</v>
      </c>
      <c r="J1261" s="418">
        <f t="shared" si="99"/>
        <v>0</v>
      </c>
      <c r="K1261" s="467">
        <f t="shared" ref="K1261:K1267" si="101">(H1261)</f>
        <v>160</v>
      </c>
      <c r="L1261" s="209"/>
      <c r="M1261" s="234"/>
    </row>
    <row r="1262" spans="1:13" s="109" customFormat="1">
      <c r="A1262" s="81"/>
      <c r="B1262" s="346" t="s">
        <v>184</v>
      </c>
      <c r="C1262" s="21" t="s">
        <v>74</v>
      </c>
      <c r="D1262" s="21" t="s">
        <v>2078</v>
      </c>
      <c r="E1262" s="30" t="s">
        <v>455</v>
      </c>
      <c r="F1262" s="31" t="s">
        <v>455</v>
      </c>
      <c r="G1262" s="24" t="s">
        <v>455</v>
      </c>
      <c r="H1262" s="333">
        <v>65</v>
      </c>
      <c r="I1262" s="418">
        <v>65</v>
      </c>
      <c r="J1262" s="418">
        <f t="shared" si="99"/>
        <v>0</v>
      </c>
      <c r="K1262" s="467">
        <f t="shared" si="101"/>
        <v>65</v>
      </c>
      <c r="L1262" s="209"/>
      <c r="M1262" s="234"/>
    </row>
    <row r="1263" spans="1:13" s="109" customFormat="1">
      <c r="A1263" s="81"/>
      <c r="B1263" s="346" t="s">
        <v>185</v>
      </c>
      <c r="C1263" s="21" t="s">
        <v>14</v>
      </c>
      <c r="D1263" s="21" t="s">
        <v>2079</v>
      </c>
      <c r="E1263" s="30" t="s">
        <v>455</v>
      </c>
      <c r="F1263" s="31" t="s">
        <v>455</v>
      </c>
      <c r="G1263" s="24" t="s">
        <v>455</v>
      </c>
      <c r="H1263" s="333">
        <v>80</v>
      </c>
      <c r="I1263" s="418">
        <v>80</v>
      </c>
      <c r="J1263" s="418">
        <f t="shared" si="99"/>
        <v>0</v>
      </c>
      <c r="K1263" s="467">
        <f t="shared" si="101"/>
        <v>80</v>
      </c>
      <c r="L1263" s="209"/>
      <c r="M1263" s="234"/>
    </row>
    <row r="1264" spans="1:13" s="109" customFormat="1">
      <c r="A1264" s="81"/>
      <c r="B1264" s="346" t="s">
        <v>186</v>
      </c>
      <c r="C1264" s="21" t="s">
        <v>11</v>
      </c>
      <c r="D1264" s="21" t="s">
        <v>2080</v>
      </c>
      <c r="E1264" s="30" t="s">
        <v>455</v>
      </c>
      <c r="F1264" s="31" t="s">
        <v>455</v>
      </c>
      <c r="G1264" s="24" t="s">
        <v>455</v>
      </c>
      <c r="H1264" s="333">
        <v>95</v>
      </c>
      <c r="I1264" s="418">
        <v>95</v>
      </c>
      <c r="J1264" s="418">
        <f t="shared" si="99"/>
        <v>0</v>
      </c>
      <c r="K1264" s="467">
        <f t="shared" si="101"/>
        <v>95</v>
      </c>
      <c r="L1264" s="209"/>
      <c r="M1264" s="234"/>
    </row>
    <row r="1265" spans="1:13" s="109" customFormat="1">
      <c r="A1265" s="81"/>
      <c r="B1265" s="346" t="s">
        <v>187</v>
      </c>
      <c r="C1265" s="21" t="s">
        <v>12</v>
      </c>
      <c r="D1265" s="21" t="s">
        <v>2081</v>
      </c>
      <c r="E1265" s="30" t="s">
        <v>455</v>
      </c>
      <c r="F1265" s="31" t="s">
        <v>455</v>
      </c>
      <c r="G1265" s="24" t="s">
        <v>455</v>
      </c>
      <c r="H1265" s="333">
        <v>150</v>
      </c>
      <c r="I1265" s="418">
        <v>150</v>
      </c>
      <c r="J1265" s="418">
        <f t="shared" si="99"/>
        <v>0</v>
      </c>
      <c r="K1265" s="467">
        <f t="shared" si="101"/>
        <v>150</v>
      </c>
      <c r="L1265" s="209"/>
      <c r="M1265" s="234"/>
    </row>
    <row r="1266" spans="1:13" s="109" customFormat="1">
      <c r="A1266" s="81"/>
      <c r="B1266" s="346" t="s">
        <v>188</v>
      </c>
      <c r="C1266" s="21" t="s">
        <v>98</v>
      </c>
      <c r="D1266" s="21" t="s">
        <v>2082</v>
      </c>
      <c r="E1266" s="30" t="s">
        <v>455</v>
      </c>
      <c r="F1266" s="31" t="s">
        <v>455</v>
      </c>
      <c r="G1266" s="24" t="s">
        <v>455</v>
      </c>
      <c r="H1266" s="333">
        <v>200</v>
      </c>
      <c r="I1266" s="418">
        <v>200</v>
      </c>
      <c r="J1266" s="418">
        <f t="shared" si="99"/>
        <v>0</v>
      </c>
      <c r="K1266" s="467">
        <f t="shared" si="101"/>
        <v>200</v>
      </c>
      <c r="L1266" s="209"/>
      <c r="M1266" s="234"/>
    </row>
    <row r="1267" spans="1:13" s="109" customFormat="1" ht="12" thickBot="1">
      <c r="A1267" s="80"/>
      <c r="B1267" s="353" t="s">
        <v>189</v>
      </c>
      <c r="C1267" s="25" t="s">
        <v>99</v>
      </c>
      <c r="D1267" s="25" t="s">
        <v>2083</v>
      </c>
      <c r="E1267" s="32" t="s">
        <v>455</v>
      </c>
      <c r="F1267" s="33" t="s">
        <v>455</v>
      </c>
      <c r="G1267" s="28" t="s">
        <v>455</v>
      </c>
      <c r="H1267" s="921">
        <v>400</v>
      </c>
      <c r="I1267" s="419">
        <v>400</v>
      </c>
      <c r="J1267" s="419">
        <f t="shared" si="99"/>
        <v>0</v>
      </c>
      <c r="K1267" s="468">
        <f t="shared" si="101"/>
        <v>400</v>
      </c>
      <c r="L1267" s="210"/>
      <c r="M1267" s="234"/>
    </row>
    <row r="1268" spans="1:13">
      <c r="A1268" s="58"/>
      <c r="B1268" s="338"/>
      <c r="C1268" s="57"/>
      <c r="D1268" s="57"/>
      <c r="E1268" s="59"/>
      <c r="F1268" s="60"/>
      <c r="G1268" s="58"/>
      <c r="H1268" s="929"/>
      <c r="K1268" s="330"/>
      <c r="L1268" s="203"/>
    </row>
    <row r="1269" spans="1:13">
      <c r="A1269" s="259" t="s">
        <v>2256</v>
      </c>
      <c r="B1269" s="259"/>
      <c r="C1269" s="260"/>
      <c r="D1269" s="260"/>
      <c r="E1269" s="261"/>
      <c r="F1269" s="262"/>
      <c r="G1269" s="263"/>
      <c r="H1269" s="337"/>
      <c r="I1269" s="421"/>
      <c r="J1269" s="421"/>
      <c r="K1269" s="337"/>
      <c r="L1269" s="264"/>
    </row>
    <row r="1270" spans="1:13">
      <c r="A1270" s="259" t="s">
        <v>1569</v>
      </c>
      <c r="B1270" s="259"/>
      <c r="C1270" s="260"/>
      <c r="D1270" s="260"/>
      <c r="E1270" s="261"/>
      <c r="F1270" s="262"/>
      <c r="G1270" s="263"/>
      <c r="H1270" s="337"/>
      <c r="I1270" s="421"/>
      <c r="J1270" s="421"/>
      <c r="K1270" s="337"/>
      <c r="L1270" s="264"/>
    </row>
    <row r="1271" spans="1:13">
      <c r="A1271" s="267"/>
      <c r="E1271" s="103"/>
    </row>
  </sheetData>
  <mergeCells count="2">
    <mergeCell ref="B1244:D1244"/>
    <mergeCell ref="B995:D995"/>
  </mergeCells>
  <phoneticPr fontId="0" type="noConversion"/>
  <hyperlinks>
    <hyperlink ref="D1224" r:id="rId1"/>
    <hyperlink ref="D1225" r:id="rId2" display="Universal carrying case for scales strain gauge"/>
  </hyperlinks>
  <printOptions horizontalCentered="1"/>
  <pageMargins left="0.39370078740157483" right="0.19685039370078741" top="0.98425196850393704" bottom="0.78740157480314965" header="0.51181102362204722" footer="0.51181102362204722"/>
  <pageSetup paperSize="9" scale="52" fitToHeight="69" orientation="landscape" r:id="rId3"/>
  <headerFooter alignWithMargins="0">
    <oddHeader xml:space="preserve">&amp;L&amp;G&amp;CPricelist 2013
KERN Balances
&amp; SAUTER Force measurement, Coating thickness
</oddHeader>
    <oddFooter>&amp;LKERN &amp;&amp; SOHN GmbH, Balingen, www.kern-sohn.com&amp;C&amp;P/&amp;N&amp;RErstellt, Kontrolliert, Freigegeben: FI-01.03.2013. qyv131-pricelist-balances-force-measurement-coating-thickness-2013-gb (REV10)</oddFooter>
  </headerFooter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35"/>
  <sheetViews>
    <sheetView zoomScaleNormal="100" zoomScaleSheetLayoutView="100" workbookViewId="0">
      <pane ySplit="5" topLeftCell="A6" activePane="bottomLeft" state="frozen"/>
      <selection pane="bottomLeft" activeCell="E15" sqref="E15"/>
    </sheetView>
  </sheetViews>
  <sheetFormatPr baseColWidth="10" defaultColWidth="15.28515625" defaultRowHeight="25.5" customHeight="1"/>
  <cols>
    <col min="1" max="1" width="21.140625" style="992" customWidth="1"/>
    <col min="2" max="2" width="35.42578125" style="998" customWidth="1"/>
    <col min="3" max="3" width="39.42578125" style="987" customWidth="1"/>
    <col min="4" max="4" width="19.7109375" style="999" customWidth="1"/>
    <col min="5" max="5" width="20.28515625" style="1000" customWidth="1"/>
    <col min="6" max="6" width="12.7109375" style="1001" customWidth="1"/>
    <col min="7" max="254" width="15.28515625" style="979"/>
    <col min="255" max="255" width="37.28515625" style="979" customWidth="1"/>
    <col min="256" max="256" width="19.7109375" style="979" customWidth="1"/>
    <col min="257" max="257" width="19.140625" style="979" customWidth="1"/>
    <col min="258" max="259" width="0" style="979" hidden="1" customWidth="1"/>
    <col min="260" max="260" width="18.140625" style="979" customWidth="1"/>
    <col min="261" max="261" width="21.5703125" style="979" customWidth="1"/>
    <col min="262" max="262" width="26.28515625" style="979" customWidth="1"/>
    <col min="263" max="510" width="15.28515625" style="979"/>
    <col min="511" max="511" width="37.28515625" style="979" customWidth="1"/>
    <col min="512" max="512" width="19.7109375" style="979" customWidth="1"/>
    <col min="513" max="513" width="19.140625" style="979" customWidth="1"/>
    <col min="514" max="515" width="0" style="979" hidden="1" customWidth="1"/>
    <col min="516" max="516" width="18.140625" style="979" customWidth="1"/>
    <col min="517" max="517" width="21.5703125" style="979" customWidth="1"/>
    <col min="518" max="518" width="26.28515625" style="979" customWidth="1"/>
    <col min="519" max="766" width="15.28515625" style="979"/>
    <col min="767" max="767" width="37.28515625" style="979" customWidth="1"/>
    <col min="768" max="768" width="19.7109375" style="979" customWidth="1"/>
    <col min="769" max="769" width="19.140625" style="979" customWidth="1"/>
    <col min="770" max="771" width="0" style="979" hidden="1" customWidth="1"/>
    <col min="772" max="772" width="18.140625" style="979" customWidth="1"/>
    <col min="773" max="773" width="21.5703125" style="979" customWidth="1"/>
    <col min="774" max="774" width="26.28515625" style="979" customWidth="1"/>
    <col min="775" max="1022" width="15.28515625" style="979"/>
    <col min="1023" max="1023" width="37.28515625" style="979" customWidth="1"/>
    <col min="1024" max="1024" width="19.7109375" style="979" customWidth="1"/>
    <col min="1025" max="1025" width="19.140625" style="979" customWidth="1"/>
    <col min="1026" max="1027" width="0" style="979" hidden="1" customWidth="1"/>
    <col min="1028" max="1028" width="18.140625" style="979" customWidth="1"/>
    <col min="1029" max="1029" width="21.5703125" style="979" customWidth="1"/>
    <col min="1030" max="1030" width="26.28515625" style="979" customWidth="1"/>
    <col min="1031" max="1278" width="15.28515625" style="979"/>
    <col min="1279" max="1279" width="37.28515625" style="979" customWidth="1"/>
    <col min="1280" max="1280" width="19.7109375" style="979" customWidth="1"/>
    <col min="1281" max="1281" width="19.140625" style="979" customWidth="1"/>
    <col min="1282" max="1283" width="0" style="979" hidden="1" customWidth="1"/>
    <col min="1284" max="1284" width="18.140625" style="979" customWidth="1"/>
    <col min="1285" max="1285" width="21.5703125" style="979" customWidth="1"/>
    <col min="1286" max="1286" width="26.28515625" style="979" customWidth="1"/>
    <col min="1287" max="1534" width="15.28515625" style="979"/>
    <col min="1535" max="1535" width="37.28515625" style="979" customWidth="1"/>
    <col min="1536" max="1536" width="19.7109375" style="979" customWidth="1"/>
    <col min="1537" max="1537" width="19.140625" style="979" customWidth="1"/>
    <col min="1538" max="1539" width="0" style="979" hidden="1" customWidth="1"/>
    <col min="1540" max="1540" width="18.140625" style="979" customWidth="1"/>
    <col min="1541" max="1541" width="21.5703125" style="979" customWidth="1"/>
    <col min="1542" max="1542" width="26.28515625" style="979" customWidth="1"/>
    <col min="1543" max="1790" width="15.28515625" style="979"/>
    <col min="1791" max="1791" width="37.28515625" style="979" customWidth="1"/>
    <col min="1792" max="1792" width="19.7109375" style="979" customWidth="1"/>
    <col min="1793" max="1793" width="19.140625" style="979" customWidth="1"/>
    <col min="1794" max="1795" width="0" style="979" hidden="1" customWidth="1"/>
    <col min="1796" max="1796" width="18.140625" style="979" customWidth="1"/>
    <col min="1797" max="1797" width="21.5703125" style="979" customWidth="1"/>
    <col min="1798" max="1798" width="26.28515625" style="979" customWidth="1"/>
    <col min="1799" max="2046" width="15.28515625" style="979"/>
    <col min="2047" max="2047" width="37.28515625" style="979" customWidth="1"/>
    <col min="2048" max="2048" width="19.7109375" style="979" customWidth="1"/>
    <col min="2049" max="2049" width="19.140625" style="979" customWidth="1"/>
    <col min="2050" max="2051" width="0" style="979" hidden="1" customWidth="1"/>
    <col min="2052" max="2052" width="18.140625" style="979" customWidth="1"/>
    <col min="2053" max="2053" width="21.5703125" style="979" customWidth="1"/>
    <col min="2054" max="2054" width="26.28515625" style="979" customWidth="1"/>
    <col min="2055" max="2302" width="15.28515625" style="979"/>
    <col min="2303" max="2303" width="37.28515625" style="979" customWidth="1"/>
    <col min="2304" max="2304" width="19.7109375" style="979" customWidth="1"/>
    <col min="2305" max="2305" width="19.140625" style="979" customWidth="1"/>
    <col min="2306" max="2307" width="0" style="979" hidden="1" customWidth="1"/>
    <col min="2308" max="2308" width="18.140625" style="979" customWidth="1"/>
    <col min="2309" max="2309" width="21.5703125" style="979" customWidth="1"/>
    <col min="2310" max="2310" width="26.28515625" style="979" customWidth="1"/>
    <col min="2311" max="2558" width="15.28515625" style="979"/>
    <col min="2559" max="2559" width="37.28515625" style="979" customWidth="1"/>
    <col min="2560" max="2560" width="19.7109375" style="979" customWidth="1"/>
    <col min="2561" max="2561" width="19.140625" style="979" customWidth="1"/>
    <col min="2562" max="2563" width="0" style="979" hidden="1" customWidth="1"/>
    <col min="2564" max="2564" width="18.140625" style="979" customWidth="1"/>
    <col min="2565" max="2565" width="21.5703125" style="979" customWidth="1"/>
    <col min="2566" max="2566" width="26.28515625" style="979" customWidth="1"/>
    <col min="2567" max="2814" width="15.28515625" style="979"/>
    <col min="2815" max="2815" width="37.28515625" style="979" customWidth="1"/>
    <col min="2816" max="2816" width="19.7109375" style="979" customWidth="1"/>
    <col min="2817" max="2817" width="19.140625" style="979" customWidth="1"/>
    <col min="2818" max="2819" width="0" style="979" hidden="1" customWidth="1"/>
    <col min="2820" max="2820" width="18.140625" style="979" customWidth="1"/>
    <col min="2821" max="2821" width="21.5703125" style="979" customWidth="1"/>
    <col min="2822" max="2822" width="26.28515625" style="979" customWidth="1"/>
    <col min="2823" max="3070" width="15.28515625" style="979"/>
    <col min="3071" max="3071" width="37.28515625" style="979" customWidth="1"/>
    <col min="3072" max="3072" width="19.7109375" style="979" customWidth="1"/>
    <col min="3073" max="3073" width="19.140625" style="979" customWidth="1"/>
    <col min="3074" max="3075" width="0" style="979" hidden="1" customWidth="1"/>
    <col min="3076" max="3076" width="18.140625" style="979" customWidth="1"/>
    <col min="3077" max="3077" width="21.5703125" style="979" customWidth="1"/>
    <col min="3078" max="3078" width="26.28515625" style="979" customWidth="1"/>
    <col min="3079" max="3326" width="15.28515625" style="979"/>
    <col min="3327" max="3327" width="37.28515625" style="979" customWidth="1"/>
    <col min="3328" max="3328" width="19.7109375" style="979" customWidth="1"/>
    <col min="3329" max="3329" width="19.140625" style="979" customWidth="1"/>
    <col min="3330" max="3331" width="0" style="979" hidden="1" customWidth="1"/>
    <col min="3332" max="3332" width="18.140625" style="979" customWidth="1"/>
    <col min="3333" max="3333" width="21.5703125" style="979" customWidth="1"/>
    <col min="3334" max="3334" width="26.28515625" style="979" customWidth="1"/>
    <col min="3335" max="3582" width="15.28515625" style="979"/>
    <col min="3583" max="3583" width="37.28515625" style="979" customWidth="1"/>
    <col min="3584" max="3584" width="19.7109375" style="979" customWidth="1"/>
    <col min="3585" max="3585" width="19.140625" style="979" customWidth="1"/>
    <col min="3586" max="3587" width="0" style="979" hidden="1" customWidth="1"/>
    <col min="3588" max="3588" width="18.140625" style="979" customWidth="1"/>
    <col min="3589" max="3589" width="21.5703125" style="979" customWidth="1"/>
    <col min="3590" max="3590" width="26.28515625" style="979" customWidth="1"/>
    <col min="3591" max="3838" width="15.28515625" style="979"/>
    <col min="3839" max="3839" width="37.28515625" style="979" customWidth="1"/>
    <col min="3840" max="3840" width="19.7109375" style="979" customWidth="1"/>
    <col min="3841" max="3841" width="19.140625" style="979" customWidth="1"/>
    <col min="3842" max="3843" width="0" style="979" hidden="1" customWidth="1"/>
    <col min="3844" max="3844" width="18.140625" style="979" customWidth="1"/>
    <col min="3845" max="3845" width="21.5703125" style="979" customWidth="1"/>
    <col min="3846" max="3846" width="26.28515625" style="979" customWidth="1"/>
    <col min="3847" max="4094" width="15.28515625" style="979"/>
    <col min="4095" max="4095" width="37.28515625" style="979" customWidth="1"/>
    <col min="4096" max="4096" width="19.7109375" style="979" customWidth="1"/>
    <col min="4097" max="4097" width="19.140625" style="979" customWidth="1"/>
    <col min="4098" max="4099" width="0" style="979" hidden="1" customWidth="1"/>
    <col min="4100" max="4100" width="18.140625" style="979" customWidth="1"/>
    <col min="4101" max="4101" width="21.5703125" style="979" customWidth="1"/>
    <col min="4102" max="4102" width="26.28515625" style="979" customWidth="1"/>
    <col min="4103" max="4350" width="15.28515625" style="979"/>
    <col min="4351" max="4351" width="37.28515625" style="979" customWidth="1"/>
    <col min="4352" max="4352" width="19.7109375" style="979" customWidth="1"/>
    <col min="4353" max="4353" width="19.140625" style="979" customWidth="1"/>
    <col min="4354" max="4355" width="0" style="979" hidden="1" customWidth="1"/>
    <col min="4356" max="4356" width="18.140625" style="979" customWidth="1"/>
    <col min="4357" max="4357" width="21.5703125" style="979" customWidth="1"/>
    <col min="4358" max="4358" width="26.28515625" style="979" customWidth="1"/>
    <col min="4359" max="4606" width="15.28515625" style="979"/>
    <col min="4607" max="4607" width="37.28515625" style="979" customWidth="1"/>
    <col min="4608" max="4608" width="19.7109375" style="979" customWidth="1"/>
    <col min="4609" max="4609" width="19.140625" style="979" customWidth="1"/>
    <col min="4610" max="4611" width="0" style="979" hidden="1" customWidth="1"/>
    <col min="4612" max="4612" width="18.140625" style="979" customWidth="1"/>
    <col min="4613" max="4613" width="21.5703125" style="979" customWidth="1"/>
    <col min="4614" max="4614" width="26.28515625" style="979" customWidth="1"/>
    <col min="4615" max="4862" width="15.28515625" style="979"/>
    <col min="4863" max="4863" width="37.28515625" style="979" customWidth="1"/>
    <col min="4864" max="4864" width="19.7109375" style="979" customWidth="1"/>
    <col min="4865" max="4865" width="19.140625" style="979" customWidth="1"/>
    <col min="4866" max="4867" width="0" style="979" hidden="1" customWidth="1"/>
    <col min="4868" max="4868" width="18.140625" style="979" customWidth="1"/>
    <col min="4869" max="4869" width="21.5703125" style="979" customWidth="1"/>
    <col min="4870" max="4870" width="26.28515625" style="979" customWidth="1"/>
    <col min="4871" max="5118" width="15.28515625" style="979"/>
    <col min="5119" max="5119" width="37.28515625" style="979" customWidth="1"/>
    <col min="5120" max="5120" width="19.7109375" style="979" customWidth="1"/>
    <col min="5121" max="5121" width="19.140625" style="979" customWidth="1"/>
    <col min="5122" max="5123" width="0" style="979" hidden="1" customWidth="1"/>
    <col min="5124" max="5124" width="18.140625" style="979" customWidth="1"/>
    <col min="5125" max="5125" width="21.5703125" style="979" customWidth="1"/>
    <col min="5126" max="5126" width="26.28515625" style="979" customWidth="1"/>
    <col min="5127" max="5374" width="15.28515625" style="979"/>
    <col min="5375" max="5375" width="37.28515625" style="979" customWidth="1"/>
    <col min="5376" max="5376" width="19.7109375" style="979" customWidth="1"/>
    <col min="5377" max="5377" width="19.140625" style="979" customWidth="1"/>
    <col min="5378" max="5379" width="0" style="979" hidden="1" customWidth="1"/>
    <col min="5380" max="5380" width="18.140625" style="979" customWidth="1"/>
    <col min="5381" max="5381" width="21.5703125" style="979" customWidth="1"/>
    <col min="5382" max="5382" width="26.28515625" style="979" customWidth="1"/>
    <col min="5383" max="5630" width="15.28515625" style="979"/>
    <col min="5631" max="5631" width="37.28515625" style="979" customWidth="1"/>
    <col min="5632" max="5632" width="19.7109375" style="979" customWidth="1"/>
    <col min="5633" max="5633" width="19.140625" style="979" customWidth="1"/>
    <col min="5634" max="5635" width="0" style="979" hidden="1" customWidth="1"/>
    <col min="5636" max="5636" width="18.140625" style="979" customWidth="1"/>
    <col min="5637" max="5637" width="21.5703125" style="979" customWidth="1"/>
    <col min="5638" max="5638" width="26.28515625" style="979" customWidth="1"/>
    <col min="5639" max="5886" width="15.28515625" style="979"/>
    <col min="5887" max="5887" width="37.28515625" style="979" customWidth="1"/>
    <col min="5888" max="5888" width="19.7109375" style="979" customWidth="1"/>
    <col min="5889" max="5889" width="19.140625" style="979" customWidth="1"/>
    <col min="5890" max="5891" width="0" style="979" hidden="1" customWidth="1"/>
    <col min="5892" max="5892" width="18.140625" style="979" customWidth="1"/>
    <col min="5893" max="5893" width="21.5703125" style="979" customWidth="1"/>
    <col min="5894" max="5894" width="26.28515625" style="979" customWidth="1"/>
    <col min="5895" max="6142" width="15.28515625" style="979"/>
    <col min="6143" max="6143" width="37.28515625" style="979" customWidth="1"/>
    <col min="6144" max="6144" width="19.7109375" style="979" customWidth="1"/>
    <col min="6145" max="6145" width="19.140625" style="979" customWidth="1"/>
    <col min="6146" max="6147" width="0" style="979" hidden="1" customWidth="1"/>
    <col min="6148" max="6148" width="18.140625" style="979" customWidth="1"/>
    <col min="6149" max="6149" width="21.5703125" style="979" customWidth="1"/>
    <col min="6150" max="6150" width="26.28515625" style="979" customWidth="1"/>
    <col min="6151" max="6398" width="15.28515625" style="979"/>
    <col min="6399" max="6399" width="37.28515625" style="979" customWidth="1"/>
    <col min="6400" max="6400" width="19.7109375" style="979" customWidth="1"/>
    <col min="6401" max="6401" width="19.140625" style="979" customWidth="1"/>
    <col min="6402" max="6403" width="0" style="979" hidden="1" customWidth="1"/>
    <col min="6404" max="6404" width="18.140625" style="979" customWidth="1"/>
    <col min="6405" max="6405" width="21.5703125" style="979" customWidth="1"/>
    <col min="6406" max="6406" width="26.28515625" style="979" customWidth="1"/>
    <col min="6407" max="6654" width="15.28515625" style="979"/>
    <col min="6655" max="6655" width="37.28515625" style="979" customWidth="1"/>
    <col min="6656" max="6656" width="19.7109375" style="979" customWidth="1"/>
    <col min="6657" max="6657" width="19.140625" style="979" customWidth="1"/>
    <col min="6658" max="6659" width="0" style="979" hidden="1" customWidth="1"/>
    <col min="6660" max="6660" width="18.140625" style="979" customWidth="1"/>
    <col min="6661" max="6661" width="21.5703125" style="979" customWidth="1"/>
    <col min="6662" max="6662" width="26.28515625" style="979" customWidth="1"/>
    <col min="6663" max="6910" width="15.28515625" style="979"/>
    <col min="6911" max="6911" width="37.28515625" style="979" customWidth="1"/>
    <col min="6912" max="6912" width="19.7109375" style="979" customWidth="1"/>
    <col min="6913" max="6913" width="19.140625" style="979" customWidth="1"/>
    <col min="6914" max="6915" width="0" style="979" hidden="1" customWidth="1"/>
    <col min="6916" max="6916" width="18.140625" style="979" customWidth="1"/>
    <col min="6917" max="6917" width="21.5703125" style="979" customWidth="1"/>
    <col min="6918" max="6918" width="26.28515625" style="979" customWidth="1"/>
    <col min="6919" max="7166" width="15.28515625" style="979"/>
    <col min="7167" max="7167" width="37.28515625" style="979" customWidth="1"/>
    <col min="7168" max="7168" width="19.7109375" style="979" customWidth="1"/>
    <col min="7169" max="7169" width="19.140625" style="979" customWidth="1"/>
    <col min="7170" max="7171" width="0" style="979" hidden="1" customWidth="1"/>
    <col min="7172" max="7172" width="18.140625" style="979" customWidth="1"/>
    <col min="7173" max="7173" width="21.5703125" style="979" customWidth="1"/>
    <col min="7174" max="7174" width="26.28515625" style="979" customWidth="1"/>
    <col min="7175" max="7422" width="15.28515625" style="979"/>
    <col min="7423" max="7423" width="37.28515625" style="979" customWidth="1"/>
    <col min="7424" max="7424" width="19.7109375" style="979" customWidth="1"/>
    <col min="7425" max="7425" width="19.140625" style="979" customWidth="1"/>
    <col min="7426" max="7427" width="0" style="979" hidden="1" customWidth="1"/>
    <col min="7428" max="7428" width="18.140625" style="979" customWidth="1"/>
    <col min="7429" max="7429" width="21.5703125" style="979" customWidth="1"/>
    <col min="7430" max="7430" width="26.28515625" style="979" customWidth="1"/>
    <col min="7431" max="7678" width="15.28515625" style="979"/>
    <col min="7679" max="7679" width="37.28515625" style="979" customWidth="1"/>
    <col min="7680" max="7680" width="19.7109375" style="979" customWidth="1"/>
    <col min="7681" max="7681" width="19.140625" style="979" customWidth="1"/>
    <col min="7682" max="7683" width="0" style="979" hidden="1" customWidth="1"/>
    <col min="7684" max="7684" width="18.140625" style="979" customWidth="1"/>
    <col min="7685" max="7685" width="21.5703125" style="979" customWidth="1"/>
    <col min="7686" max="7686" width="26.28515625" style="979" customWidth="1"/>
    <col min="7687" max="7934" width="15.28515625" style="979"/>
    <col min="7935" max="7935" width="37.28515625" style="979" customWidth="1"/>
    <col min="7936" max="7936" width="19.7109375" style="979" customWidth="1"/>
    <col min="7937" max="7937" width="19.140625" style="979" customWidth="1"/>
    <col min="7938" max="7939" width="0" style="979" hidden="1" customWidth="1"/>
    <col min="7940" max="7940" width="18.140625" style="979" customWidth="1"/>
    <col min="7941" max="7941" width="21.5703125" style="979" customWidth="1"/>
    <col min="7942" max="7942" width="26.28515625" style="979" customWidth="1"/>
    <col min="7943" max="8190" width="15.28515625" style="979"/>
    <col min="8191" max="8191" width="37.28515625" style="979" customWidth="1"/>
    <col min="8192" max="8192" width="19.7109375" style="979" customWidth="1"/>
    <col min="8193" max="8193" width="19.140625" style="979" customWidth="1"/>
    <col min="8194" max="8195" width="0" style="979" hidden="1" customWidth="1"/>
    <col min="8196" max="8196" width="18.140625" style="979" customWidth="1"/>
    <col min="8197" max="8197" width="21.5703125" style="979" customWidth="1"/>
    <col min="8198" max="8198" width="26.28515625" style="979" customWidth="1"/>
    <col min="8199" max="8446" width="15.28515625" style="979"/>
    <col min="8447" max="8447" width="37.28515625" style="979" customWidth="1"/>
    <col min="8448" max="8448" width="19.7109375" style="979" customWidth="1"/>
    <col min="8449" max="8449" width="19.140625" style="979" customWidth="1"/>
    <col min="8450" max="8451" width="0" style="979" hidden="1" customWidth="1"/>
    <col min="8452" max="8452" width="18.140625" style="979" customWidth="1"/>
    <col min="8453" max="8453" width="21.5703125" style="979" customWidth="1"/>
    <col min="8454" max="8454" width="26.28515625" style="979" customWidth="1"/>
    <col min="8455" max="8702" width="15.28515625" style="979"/>
    <col min="8703" max="8703" width="37.28515625" style="979" customWidth="1"/>
    <col min="8704" max="8704" width="19.7109375" style="979" customWidth="1"/>
    <col min="8705" max="8705" width="19.140625" style="979" customWidth="1"/>
    <col min="8706" max="8707" width="0" style="979" hidden="1" customWidth="1"/>
    <col min="8708" max="8708" width="18.140625" style="979" customWidth="1"/>
    <col min="8709" max="8709" width="21.5703125" style="979" customWidth="1"/>
    <col min="8710" max="8710" width="26.28515625" style="979" customWidth="1"/>
    <col min="8711" max="8958" width="15.28515625" style="979"/>
    <col min="8959" max="8959" width="37.28515625" style="979" customWidth="1"/>
    <col min="8960" max="8960" width="19.7109375" style="979" customWidth="1"/>
    <col min="8961" max="8961" width="19.140625" style="979" customWidth="1"/>
    <col min="8962" max="8963" width="0" style="979" hidden="1" customWidth="1"/>
    <col min="8964" max="8964" width="18.140625" style="979" customWidth="1"/>
    <col min="8965" max="8965" width="21.5703125" style="979" customWidth="1"/>
    <col min="8966" max="8966" width="26.28515625" style="979" customWidth="1"/>
    <col min="8967" max="9214" width="15.28515625" style="979"/>
    <col min="9215" max="9215" width="37.28515625" style="979" customWidth="1"/>
    <col min="9216" max="9216" width="19.7109375" style="979" customWidth="1"/>
    <col min="9217" max="9217" width="19.140625" style="979" customWidth="1"/>
    <col min="9218" max="9219" width="0" style="979" hidden="1" customWidth="1"/>
    <col min="9220" max="9220" width="18.140625" style="979" customWidth="1"/>
    <col min="9221" max="9221" width="21.5703125" style="979" customWidth="1"/>
    <col min="9222" max="9222" width="26.28515625" style="979" customWidth="1"/>
    <col min="9223" max="9470" width="15.28515625" style="979"/>
    <col min="9471" max="9471" width="37.28515625" style="979" customWidth="1"/>
    <col min="9472" max="9472" width="19.7109375" style="979" customWidth="1"/>
    <col min="9473" max="9473" width="19.140625" style="979" customWidth="1"/>
    <col min="9474" max="9475" width="0" style="979" hidden="1" customWidth="1"/>
    <col min="9476" max="9476" width="18.140625" style="979" customWidth="1"/>
    <col min="9477" max="9477" width="21.5703125" style="979" customWidth="1"/>
    <col min="9478" max="9478" width="26.28515625" style="979" customWidth="1"/>
    <col min="9479" max="9726" width="15.28515625" style="979"/>
    <col min="9727" max="9727" width="37.28515625" style="979" customWidth="1"/>
    <col min="9728" max="9728" width="19.7109375" style="979" customWidth="1"/>
    <col min="9729" max="9729" width="19.140625" style="979" customWidth="1"/>
    <col min="9730" max="9731" width="0" style="979" hidden="1" customWidth="1"/>
    <col min="9732" max="9732" width="18.140625" style="979" customWidth="1"/>
    <col min="9733" max="9733" width="21.5703125" style="979" customWidth="1"/>
    <col min="9734" max="9734" width="26.28515625" style="979" customWidth="1"/>
    <col min="9735" max="9982" width="15.28515625" style="979"/>
    <col min="9983" max="9983" width="37.28515625" style="979" customWidth="1"/>
    <col min="9984" max="9984" width="19.7109375" style="979" customWidth="1"/>
    <col min="9985" max="9985" width="19.140625" style="979" customWidth="1"/>
    <col min="9986" max="9987" width="0" style="979" hidden="1" customWidth="1"/>
    <col min="9988" max="9988" width="18.140625" style="979" customWidth="1"/>
    <col min="9989" max="9989" width="21.5703125" style="979" customWidth="1"/>
    <col min="9990" max="9990" width="26.28515625" style="979" customWidth="1"/>
    <col min="9991" max="10238" width="15.28515625" style="979"/>
    <col min="10239" max="10239" width="37.28515625" style="979" customWidth="1"/>
    <col min="10240" max="10240" width="19.7109375" style="979" customWidth="1"/>
    <col min="10241" max="10241" width="19.140625" style="979" customWidth="1"/>
    <col min="10242" max="10243" width="0" style="979" hidden="1" customWidth="1"/>
    <col min="10244" max="10244" width="18.140625" style="979" customWidth="1"/>
    <col min="10245" max="10245" width="21.5703125" style="979" customWidth="1"/>
    <col min="10246" max="10246" width="26.28515625" style="979" customWidth="1"/>
    <col min="10247" max="10494" width="15.28515625" style="979"/>
    <col min="10495" max="10495" width="37.28515625" style="979" customWidth="1"/>
    <col min="10496" max="10496" width="19.7109375" style="979" customWidth="1"/>
    <col min="10497" max="10497" width="19.140625" style="979" customWidth="1"/>
    <col min="10498" max="10499" width="0" style="979" hidden="1" customWidth="1"/>
    <col min="10500" max="10500" width="18.140625" style="979" customWidth="1"/>
    <col min="10501" max="10501" width="21.5703125" style="979" customWidth="1"/>
    <col min="10502" max="10502" width="26.28515625" style="979" customWidth="1"/>
    <col min="10503" max="10750" width="15.28515625" style="979"/>
    <col min="10751" max="10751" width="37.28515625" style="979" customWidth="1"/>
    <col min="10752" max="10752" width="19.7109375" style="979" customWidth="1"/>
    <col min="10753" max="10753" width="19.140625" style="979" customWidth="1"/>
    <col min="10754" max="10755" width="0" style="979" hidden="1" customWidth="1"/>
    <col min="10756" max="10756" width="18.140625" style="979" customWidth="1"/>
    <col min="10757" max="10757" width="21.5703125" style="979" customWidth="1"/>
    <col min="10758" max="10758" width="26.28515625" style="979" customWidth="1"/>
    <col min="10759" max="11006" width="15.28515625" style="979"/>
    <col min="11007" max="11007" width="37.28515625" style="979" customWidth="1"/>
    <col min="11008" max="11008" width="19.7109375" style="979" customWidth="1"/>
    <col min="11009" max="11009" width="19.140625" style="979" customWidth="1"/>
    <col min="11010" max="11011" width="0" style="979" hidden="1" customWidth="1"/>
    <col min="11012" max="11012" width="18.140625" style="979" customWidth="1"/>
    <col min="11013" max="11013" width="21.5703125" style="979" customWidth="1"/>
    <col min="11014" max="11014" width="26.28515625" style="979" customWidth="1"/>
    <col min="11015" max="11262" width="15.28515625" style="979"/>
    <col min="11263" max="11263" width="37.28515625" style="979" customWidth="1"/>
    <col min="11264" max="11264" width="19.7109375" style="979" customWidth="1"/>
    <col min="11265" max="11265" width="19.140625" style="979" customWidth="1"/>
    <col min="11266" max="11267" width="0" style="979" hidden="1" customWidth="1"/>
    <col min="11268" max="11268" width="18.140625" style="979" customWidth="1"/>
    <col min="11269" max="11269" width="21.5703125" style="979" customWidth="1"/>
    <col min="11270" max="11270" width="26.28515625" style="979" customWidth="1"/>
    <col min="11271" max="11518" width="15.28515625" style="979"/>
    <col min="11519" max="11519" width="37.28515625" style="979" customWidth="1"/>
    <col min="11520" max="11520" width="19.7109375" style="979" customWidth="1"/>
    <col min="11521" max="11521" width="19.140625" style="979" customWidth="1"/>
    <col min="11522" max="11523" width="0" style="979" hidden="1" customWidth="1"/>
    <col min="11524" max="11524" width="18.140625" style="979" customWidth="1"/>
    <col min="11525" max="11525" width="21.5703125" style="979" customWidth="1"/>
    <col min="11526" max="11526" width="26.28515625" style="979" customWidth="1"/>
    <col min="11527" max="11774" width="15.28515625" style="979"/>
    <col min="11775" max="11775" width="37.28515625" style="979" customWidth="1"/>
    <col min="11776" max="11776" width="19.7109375" style="979" customWidth="1"/>
    <col min="11777" max="11777" width="19.140625" style="979" customWidth="1"/>
    <col min="11778" max="11779" width="0" style="979" hidden="1" customWidth="1"/>
    <col min="11780" max="11780" width="18.140625" style="979" customWidth="1"/>
    <col min="11781" max="11781" width="21.5703125" style="979" customWidth="1"/>
    <col min="11782" max="11782" width="26.28515625" style="979" customWidth="1"/>
    <col min="11783" max="12030" width="15.28515625" style="979"/>
    <col min="12031" max="12031" width="37.28515625" style="979" customWidth="1"/>
    <col min="12032" max="12032" width="19.7109375" style="979" customWidth="1"/>
    <col min="12033" max="12033" width="19.140625" style="979" customWidth="1"/>
    <col min="12034" max="12035" width="0" style="979" hidden="1" customWidth="1"/>
    <col min="12036" max="12036" width="18.140625" style="979" customWidth="1"/>
    <col min="12037" max="12037" width="21.5703125" style="979" customWidth="1"/>
    <col min="12038" max="12038" width="26.28515625" style="979" customWidth="1"/>
    <col min="12039" max="12286" width="15.28515625" style="979"/>
    <col min="12287" max="12287" width="37.28515625" style="979" customWidth="1"/>
    <col min="12288" max="12288" width="19.7109375" style="979" customWidth="1"/>
    <col min="12289" max="12289" width="19.140625" style="979" customWidth="1"/>
    <col min="12290" max="12291" width="0" style="979" hidden="1" customWidth="1"/>
    <col min="12292" max="12292" width="18.140625" style="979" customWidth="1"/>
    <col min="12293" max="12293" width="21.5703125" style="979" customWidth="1"/>
    <col min="12294" max="12294" width="26.28515625" style="979" customWidth="1"/>
    <col min="12295" max="12542" width="15.28515625" style="979"/>
    <col min="12543" max="12543" width="37.28515625" style="979" customWidth="1"/>
    <col min="12544" max="12544" width="19.7109375" style="979" customWidth="1"/>
    <col min="12545" max="12545" width="19.140625" style="979" customWidth="1"/>
    <col min="12546" max="12547" width="0" style="979" hidden="1" customWidth="1"/>
    <col min="12548" max="12548" width="18.140625" style="979" customWidth="1"/>
    <col min="12549" max="12549" width="21.5703125" style="979" customWidth="1"/>
    <col min="12550" max="12550" width="26.28515625" style="979" customWidth="1"/>
    <col min="12551" max="12798" width="15.28515625" style="979"/>
    <col min="12799" max="12799" width="37.28515625" style="979" customWidth="1"/>
    <col min="12800" max="12800" width="19.7109375" style="979" customWidth="1"/>
    <col min="12801" max="12801" width="19.140625" style="979" customWidth="1"/>
    <col min="12802" max="12803" width="0" style="979" hidden="1" customWidth="1"/>
    <col min="12804" max="12804" width="18.140625" style="979" customWidth="1"/>
    <col min="12805" max="12805" width="21.5703125" style="979" customWidth="1"/>
    <col min="12806" max="12806" width="26.28515625" style="979" customWidth="1"/>
    <col min="12807" max="13054" width="15.28515625" style="979"/>
    <col min="13055" max="13055" width="37.28515625" style="979" customWidth="1"/>
    <col min="13056" max="13056" width="19.7109375" style="979" customWidth="1"/>
    <col min="13057" max="13057" width="19.140625" style="979" customWidth="1"/>
    <col min="13058" max="13059" width="0" style="979" hidden="1" customWidth="1"/>
    <col min="13060" max="13060" width="18.140625" style="979" customWidth="1"/>
    <col min="13061" max="13061" width="21.5703125" style="979" customWidth="1"/>
    <col min="13062" max="13062" width="26.28515625" style="979" customWidth="1"/>
    <col min="13063" max="13310" width="15.28515625" style="979"/>
    <col min="13311" max="13311" width="37.28515625" style="979" customWidth="1"/>
    <col min="13312" max="13312" width="19.7109375" style="979" customWidth="1"/>
    <col min="13313" max="13313" width="19.140625" style="979" customWidth="1"/>
    <col min="13314" max="13315" width="0" style="979" hidden="1" customWidth="1"/>
    <col min="13316" max="13316" width="18.140625" style="979" customWidth="1"/>
    <col min="13317" max="13317" width="21.5703125" style="979" customWidth="1"/>
    <col min="13318" max="13318" width="26.28515625" style="979" customWidth="1"/>
    <col min="13319" max="13566" width="15.28515625" style="979"/>
    <col min="13567" max="13567" width="37.28515625" style="979" customWidth="1"/>
    <col min="13568" max="13568" width="19.7109375" style="979" customWidth="1"/>
    <col min="13569" max="13569" width="19.140625" style="979" customWidth="1"/>
    <col min="13570" max="13571" width="0" style="979" hidden="1" customWidth="1"/>
    <col min="13572" max="13572" width="18.140625" style="979" customWidth="1"/>
    <col min="13573" max="13573" width="21.5703125" style="979" customWidth="1"/>
    <col min="13574" max="13574" width="26.28515625" style="979" customWidth="1"/>
    <col min="13575" max="13822" width="15.28515625" style="979"/>
    <col min="13823" max="13823" width="37.28515625" style="979" customWidth="1"/>
    <col min="13824" max="13824" width="19.7109375" style="979" customWidth="1"/>
    <col min="13825" max="13825" width="19.140625" style="979" customWidth="1"/>
    <col min="13826" max="13827" width="0" style="979" hidden="1" customWidth="1"/>
    <col min="13828" max="13828" width="18.140625" style="979" customWidth="1"/>
    <col min="13829" max="13829" width="21.5703125" style="979" customWidth="1"/>
    <col min="13830" max="13830" width="26.28515625" style="979" customWidth="1"/>
    <col min="13831" max="14078" width="15.28515625" style="979"/>
    <col min="14079" max="14079" width="37.28515625" style="979" customWidth="1"/>
    <col min="14080" max="14080" width="19.7109375" style="979" customWidth="1"/>
    <col min="14081" max="14081" width="19.140625" style="979" customWidth="1"/>
    <col min="14082" max="14083" width="0" style="979" hidden="1" customWidth="1"/>
    <col min="14084" max="14084" width="18.140625" style="979" customWidth="1"/>
    <col min="14085" max="14085" width="21.5703125" style="979" customWidth="1"/>
    <col min="14086" max="14086" width="26.28515625" style="979" customWidth="1"/>
    <col min="14087" max="14334" width="15.28515625" style="979"/>
    <col min="14335" max="14335" width="37.28515625" style="979" customWidth="1"/>
    <col min="14336" max="14336" width="19.7109375" style="979" customWidth="1"/>
    <col min="14337" max="14337" width="19.140625" style="979" customWidth="1"/>
    <col min="14338" max="14339" width="0" style="979" hidden="1" customWidth="1"/>
    <col min="14340" max="14340" width="18.140625" style="979" customWidth="1"/>
    <col min="14341" max="14341" width="21.5703125" style="979" customWidth="1"/>
    <col min="14342" max="14342" width="26.28515625" style="979" customWidth="1"/>
    <col min="14343" max="14590" width="15.28515625" style="979"/>
    <col min="14591" max="14591" width="37.28515625" style="979" customWidth="1"/>
    <col min="14592" max="14592" width="19.7109375" style="979" customWidth="1"/>
    <col min="14593" max="14593" width="19.140625" style="979" customWidth="1"/>
    <col min="14594" max="14595" width="0" style="979" hidden="1" customWidth="1"/>
    <col min="14596" max="14596" width="18.140625" style="979" customWidth="1"/>
    <col min="14597" max="14597" width="21.5703125" style="979" customWidth="1"/>
    <col min="14598" max="14598" width="26.28515625" style="979" customWidth="1"/>
    <col min="14599" max="14846" width="15.28515625" style="979"/>
    <col min="14847" max="14847" width="37.28515625" style="979" customWidth="1"/>
    <col min="14848" max="14848" width="19.7109375" style="979" customWidth="1"/>
    <col min="14849" max="14849" width="19.140625" style="979" customWidth="1"/>
    <col min="14850" max="14851" width="0" style="979" hidden="1" customWidth="1"/>
    <col min="14852" max="14852" width="18.140625" style="979" customWidth="1"/>
    <col min="14853" max="14853" width="21.5703125" style="979" customWidth="1"/>
    <col min="14854" max="14854" width="26.28515625" style="979" customWidth="1"/>
    <col min="14855" max="15102" width="15.28515625" style="979"/>
    <col min="15103" max="15103" width="37.28515625" style="979" customWidth="1"/>
    <col min="15104" max="15104" width="19.7109375" style="979" customWidth="1"/>
    <col min="15105" max="15105" width="19.140625" style="979" customWidth="1"/>
    <col min="15106" max="15107" width="0" style="979" hidden="1" customWidth="1"/>
    <col min="15108" max="15108" width="18.140625" style="979" customWidth="1"/>
    <col min="15109" max="15109" width="21.5703125" style="979" customWidth="1"/>
    <col min="15110" max="15110" width="26.28515625" style="979" customWidth="1"/>
    <col min="15111" max="15358" width="15.28515625" style="979"/>
    <col min="15359" max="15359" width="37.28515625" style="979" customWidth="1"/>
    <col min="15360" max="15360" width="19.7109375" style="979" customWidth="1"/>
    <col min="15361" max="15361" width="19.140625" style="979" customWidth="1"/>
    <col min="15362" max="15363" width="0" style="979" hidden="1" customWidth="1"/>
    <col min="15364" max="15364" width="18.140625" style="979" customWidth="1"/>
    <col min="15365" max="15365" width="21.5703125" style="979" customWidth="1"/>
    <col min="15366" max="15366" width="26.28515625" style="979" customWidth="1"/>
    <col min="15367" max="15614" width="15.28515625" style="979"/>
    <col min="15615" max="15615" width="37.28515625" style="979" customWidth="1"/>
    <col min="15616" max="15616" width="19.7109375" style="979" customWidth="1"/>
    <col min="15617" max="15617" width="19.140625" style="979" customWidth="1"/>
    <col min="15618" max="15619" width="0" style="979" hidden="1" customWidth="1"/>
    <col min="15620" max="15620" width="18.140625" style="979" customWidth="1"/>
    <col min="15621" max="15621" width="21.5703125" style="979" customWidth="1"/>
    <col min="15622" max="15622" width="26.28515625" style="979" customWidth="1"/>
    <col min="15623" max="15870" width="15.28515625" style="979"/>
    <col min="15871" max="15871" width="37.28515625" style="979" customWidth="1"/>
    <col min="15872" max="15872" width="19.7109375" style="979" customWidth="1"/>
    <col min="15873" max="15873" width="19.140625" style="979" customWidth="1"/>
    <col min="15874" max="15875" width="0" style="979" hidden="1" customWidth="1"/>
    <col min="15876" max="15876" width="18.140625" style="979" customWidth="1"/>
    <col min="15877" max="15877" width="21.5703125" style="979" customWidth="1"/>
    <col min="15878" max="15878" width="26.28515625" style="979" customWidth="1"/>
    <col min="15879" max="16126" width="15.28515625" style="979"/>
    <col min="16127" max="16127" width="37.28515625" style="979" customWidth="1"/>
    <col min="16128" max="16128" width="19.7109375" style="979" customWidth="1"/>
    <col min="16129" max="16129" width="19.140625" style="979" customWidth="1"/>
    <col min="16130" max="16131" width="0" style="979" hidden="1" customWidth="1"/>
    <col min="16132" max="16132" width="18.140625" style="979" customWidth="1"/>
    <col min="16133" max="16133" width="21.5703125" style="979" customWidth="1"/>
    <col min="16134" max="16134" width="26.28515625" style="979" customWidth="1"/>
    <col min="16135" max="16384" width="15.28515625" style="979"/>
  </cols>
  <sheetData>
    <row r="1" spans="1:6" s="978" customFormat="1" ht="25.5" customHeight="1" thickBot="1">
      <c r="A1" s="1002" t="s">
        <v>2295</v>
      </c>
      <c r="B1" s="1003"/>
      <c r="C1" s="1003"/>
      <c r="D1" s="1004"/>
      <c r="E1" s="1005"/>
      <c r="F1" s="1006"/>
    </row>
    <row r="2" spans="1:6" ht="29.25" customHeight="1">
      <c r="A2" s="1048" t="s">
        <v>282</v>
      </c>
      <c r="B2" s="1048"/>
      <c r="C2" s="1048"/>
      <c r="D2" s="636">
        <v>40</v>
      </c>
      <c r="E2" s="637" t="s">
        <v>448</v>
      </c>
      <c r="F2" s="638"/>
    </row>
    <row r="3" spans="1:6" ht="25.5" customHeight="1" thickBot="1">
      <c r="A3" s="485"/>
      <c r="B3" s="639"/>
      <c r="C3" s="480"/>
      <c r="D3" s="640"/>
      <c r="E3" s="641"/>
      <c r="F3" s="638"/>
    </row>
    <row r="4" spans="1:6" s="980" customFormat="1" ht="39" thickBot="1">
      <c r="A4" s="642" t="s">
        <v>993</v>
      </c>
      <c r="B4" s="643" t="s">
        <v>1578</v>
      </c>
      <c r="C4" s="643" t="s">
        <v>991</v>
      </c>
      <c r="D4" s="644" t="s">
        <v>1219</v>
      </c>
      <c r="E4" s="645" t="s">
        <v>1579</v>
      </c>
      <c r="F4" s="646" t="s">
        <v>2257</v>
      </c>
    </row>
    <row r="5" spans="1:6" s="980" customFormat="1" ht="13.5" thickBot="1">
      <c r="A5" s="486"/>
      <c r="B5" s="486"/>
      <c r="C5" s="486"/>
      <c r="D5" s="487"/>
      <c r="E5" s="488"/>
      <c r="F5" s="629"/>
    </row>
    <row r="6" spans="1:6" s="981" customFormat="1" ht="20.100000000000001" customHeight="1" thickBot="1">
      <c r="A6" s="647" t="s">
        <v>1220</v>
      </c>
      <c r="B6" s="647"/>
      <c r="C6" s="648"/>
      <c r="D6" s="649"/>
      <c r="E6" s="650"/>
      <c r="F6" s="651"/>
    </row>
    <row r="7" spans="1:6" s="982" customFormat="1" ht="12.75">
      <c r="A7" s="652"/>
      <c r="B7" s="653" t="s">
        <v>1221</v>
      </c>
      <c r="C7" s="654" t="s">
        <v>2297</v>
      </c>
      <c r="D7" s="655">
        <v>10</v>
      </c>
      <c r="E7" s="656">
        <v>210</v>
      </c>
      <c r="F7" s="657">
        <f>IF(E7="","",((E7)-(E7)/100*($D$2)))</f>
        <v>126</v>
      </c>
    </row>
    <row r="8" spans="1:6" s="982" customFormat="1" ht="12.75">
      <c r="A8" s="658"/>
      <c r="B8" s="659" t="s">
        <v>1222</v>
      </c>
      <c r="C8" s="660" t="s">
        <v>2297</v>
      </c>
      <c r="D8" s="661">
        <v>20</v>
      </c>
      <c r="E8" s="662">
        <v>210</v>
      </c>
      <c r="F8" s="663">
        <f t="shared" ref="F8:F70" si="0">IF(E8="","",((E8)-(E8)/100*($D$2)))</f>
        <v>126</v>
      </c>
    </row>
    <row r="9" spans="1:6" s="982" customFormat="1" ht="12.75">
      <c r="A9" s="658"/>
      <c r="B9" s="659" t="s">
        <v>1223</v>
      </c>
      <c r="C9" s="660" t="s">
        <v>2297</v>
      </c>
      <c r="D9" s="661">
        <v>30</v>
      </c>
      <c r="E9" s="662">
        <v>210</v>
      </c>
      <c r="F9" s="663">
        <f t="shared" si="0"/>
        <v>126</v>
      </c>
    </row>
    <row r="10" spans="1:6" s="982" customFormat="1" ht="12.75">
      <c r="A10" s="658"/>
      <c r="B10" s="659" t="s">
        <v>1224</v>
      </c>
      <c r="C10" s="660" t="s">
        <v>2297</v>
      </c>
      <c r="D10" s="661">
        <v>50</v>
      </c>
      <c r="E10" s="662">
        <v>210</v>
      </c>
      <c r="F10" s="663">
        <f t="shared" si="0"/>
        <v>126</v>
      </c>
    </row>
    <row r="11" spans="1:6" s="982" customFormat="1" ht="12.75">
      <c r="A11" s="658"/>
      <c r="B11" s="659" t="s">
        <v>1225</v>
      </c>
      <c r="C11" s="660" t="s">
        <v>2297</v>
      </c>
      <c r="D11" s="661">
        <v>100</v>
      </c>
      <c r="E11" s="662">
        <v>210</v>
      </c>
      <c r="F11" s="663">
        <f t="shared" si="0"/>
        <v>126</v>
      </c>
    </row>
    <row r="12" spans="1:6" s="982" customFormat="1" ht="12.75">
      <c r="A12" s="658"/>
      <c r="B12" s="659" t="s">
        <v>1226</v>
      </c>
      <c r="C12" s="660" t="s">
        <v>2297</v>
      </c>
      <c r="D12" s="661">
        <v>200</v>
      </c>
      <c r="E12" s="662">
        <v>210</v>
      </c>
      <c r="F12" s="663">
        <f t="shared" si="0"/>
        <v>126</v>
      </c>
    </row>
    <row r="13" spans="1:6" s="982" customFormat="1" ht="12.75">
      <c r="A13" s="658"/>
      <c r="B13" s="659" t="s">
        <v>1227</v>
      </c>
      <c r="C13" s="660" t="s">
        <v>2297</v>
      </c>
      <c r="D13" s="661">
        <v>300</v>
      </c>
      <c r="E13" s="662">
        <v>210</v>
      </c>
      <c r="F13" s="663">
        <f t="shared" si="0"/>
        <v>126</v>
      </c>
    </row>
    <row r="14" spans="1:6" s="982" customFormat="1" ht="13.5" thickBot="1">
      <c r="A14" s="658"/>
      <c r="B14" s="664" t="s">
        <v>1228</v>
      </c>
      <c r="C14" s="665" t="s">
        <v>2297</v>
      </c>
      <c r="D14" s="666">
        <v>500</v>
      </c>
      <c r="E14" s="667">
        <v>210</v>
      </c>
      <c r="F14" s="668">
        <f t="shared" si="0"/>
        <v>126</v>
      </c>
    </row>
    <row r="15" spans="1:6" s="982" customFormat="1" ht="57.75" customHeight="1" thickBot="1">
      <c r="A15" s="669"/>
      <c r="B15" s="670" t="s">
        <v>1667</v>
      </c>
      <c r="C15" s="671" t="s">
        <v>1668</v>
      </c>
      <c r="D15" s="672">
        <v>500</v>
      </c>
      <c r="E15" s="673">
        <v>315</v>
      </c>
      <c r="F15" s="674">
        <f t="shared" si="0"/>
        <v>189</v>
      </c>
    </row>
    <row r="16" spans="1:6" s="983" customFormat="1" ht="19.5" customHeight="1">
      <c r="A16" s="675"/>
      <c r="B16" s="653" t="s">
        <v>1580</v>
      </c>
      <c r="C16" s="654" t="s">
        <v>2297</v>
      </c>
      <c r="D16" s="676">
        <v>1000</v>
      </c>
      <c r="E16" s="656">
        <v>325</v>
      </c>
      <c r="F16" s="657">
        <f t="shared" si="0"/>
        <v>195</v>
      </c>
    </row>
    <row r="17" spans="1:6" s="983" customFormat="1" ht="19.5" customHeight="1">
      <c r="A17" s="677"/>
      <c r="B17" s="659" t="s">
        <v>1581</v>
      </c>
      <c r="C17" s="660" t="s">
        <v>2297</v>
      </c>
      <c r="D17" s="678">
        <v>2000</v>
      </c>
      <c r="E17" s="662">
        <v>325</v>
      </c>
      <c r="F17" s="663">
        <f t="shared" si="0"/>
        <v>195</v>
      </c>
    </row>
    <row r="18" spans="1:6" s="983" customFormat="1" ht="19.5" customHeight="1">
      <c r="A18" s="677"/>
      <c r="B18" s="659" t="s">
        <v>1582</v>
      </c>
      <c r="C18" s="660" t="s">
        <v>2297</v>
      </c>
      <c r="D18" s="678">
        <v>3000</v>
      </c>
      <c r="E18" s="662">
        <v>325</v>
      </c>
      <c r="F18" s="663">
        <f t="shared" si="0"/>
        <v>195</v>
      </c>
    </row>
    <row r="19" spans="1:6" s="983" customFormat="1" ht="19.5" customHeight="1" thickBot="1">
      <c r="A19" s="679"/>
      <c r="B19" s="680" t="s">
        <v>1583</v>
      </c>
      <c r="C19" s="681" t="s">
        <v>2297</v>
      </c>
      <c r="D19" s="682">
        <v>5000</v>
      </c>
      <c r="E19" s="683">
        <v>325</v>
      </c>
      <c r="F19" s="684">
        <f t="shared" si="0"/>
        <v>195</v>
      </c>
    </row>
    <row r="20" spans="1:6" s="983" customFormat="1" ht="12.75">
      <c r="A20" s="675"/>
      <c r="B20" s="653" t="s">
        <v>1229</v>
      </c>
      <c r="C20" s="654" t="s">
        <v>2296</v>
      </c>
      <c r="D20" s="676">
        <v>10</v>
      </c>
      <c r="E20" s="656">
        <v>250</v>
      </c>
      <c r="F20" s="657">
        <f t="shared" si="0"/>
        <v>150</v>
      </c>
    </row>
    <row r="21" spans="1:6" s="983" customFormat="1" ht="12.75">
      <c r="A21" s="677"/>
      <c r="B21" s="659" t="s">
        <v>1230</v>
      </c>
      <c r="C21" s="660" t="s">
        <v>2296</v>
      </c>
      <c r="D21" s="678">
        <v>25</v>
      </c>
      <c r="E21" s="662">
        <v>250</v>
      </c>
      <c r="F21" s="663">
        <f t="shared" si="0"/>
        <v>150</v>
      </c>
    </row>
    <row r="22" spans="1:6" s="983" customFormat="1" ht="12.75">
      <c r="A22" s="677"/>
      <c r="B22" s="659" t="s">
        <v>1231</v>
      </c>
      <c r="C22" s="660" t="s">
        <v>2296</v>
      </c>
      <c r="D22" s="678">
        <v>50</v>
      </c>
      <c r="E22" s="662">
        <v>250</v>
      </c>
      <c r="F22" s="663">
        <f t="shared" si="0"/>
        <v>150</v>
      </c>
    </row>
    <row r="23" spans="1:6" s="983" customFormat="1" ht="12.75">
      <c r="A23" s="677"/>
      <c r="B23" s="659" t="s">
        <v>1232</v>
      </c>
      <c r="C23" s="660" t="s">
        <v>2296</v>
      </c>
      <c r="D23" s="678">
        <v>100</v>
      </c>
      <c r="E23" s="662">
        <v>250</v>
      </c>
      <c r="F23" s="663">
        <f t="shared" si="0"/>
        <v>150</v>
      </c>
    </row>
    <row r="24" spans="1:6" s="983" customFormat="1" ht="12.75">
      <c r="A24" s="677"/>
      <c r="B24" s="659" t="s">
        <v>1233</v>
      </c>
      <c r="C24" s="660" t="s">
        <v>2296</v>
      </c>
      <c r="D24" s="678">
        <v>250</v>
      </c>
      <c r="E24" s="662">
        <v>250</v>
      </c>
      <c r="F24" s="663">
        <f t="shared" si="0"/>
        <v>150</v>
      </c>
    </row>
    <row r="25" spans="1:6" s="983" customFormat="1" ht="12.75">
      <c r="A25" s="677"/>
      <c r="B25" s="659" t="s">
        <v>1234</v>
      </c>
      <c r="C25" s="660" t="s">
        <v>2296</v>
      </c>
      <c r="D25" s="678">
        <v>500</v>
      </c>
      <c r="E25" s="662">
        <v>250</v>
      </c>
      <c r="F25" s="663">
        <f t="shared" si="0"/>
        <v>150</v>
      </c>
    </row>
    <row r="26" spans="1:6" s="983" customFormat="1" ht="13.5" thickBot="1">
      <c r="A26" s="679"/>
      <c r="B26" s="680" t="s">
        <v>1584</v>
      </c>
      <c r="C26" s="681" t="s">
        <v>2296</v>
      </c>
      <c r="D26" s="682">
        <v>1000</v>
      </c>
      <c r="E26" s="683">
        <v>250</v>
      </c>
      <c r="F26" s="684">
        <f t="shared" si="0"/>
        <v>150</v>
      </c>
    </row>
    <row r="27" spans="1:6" s="982" customFormat="1" ht="27" customHeight="1">
      <c r="A27" s="652"/>
      <c r="B27" s="653" t="s">
        <v>1235</v>
      </c>
      <c r="C27" s="654" t="s">
        <v>2296</v>
      </c>
      <c r="D27" s="655">
        <v>50</v>
      </c>
      <c r="E27" s="656">
        <v>430</v>
      </c>
      <c r="F27" s="657">
        <f t="shared" si="0"/>
        <v>258</v>
      </c>
    </row>
    <row r="28" spans="1:6" s="982" customFormat="1" ht="27" customHeight="1">
      <c r="A28" s="658"/>
      <c r="B28" s="659" t="s">
        <v>1236</v>
      </c>
      <c r="C28" s="660" t="s">
        <v>2296</v>
      </c>
      <c r="D28" s="661">
        <v>200</v>
      </c>
      <c r="E28" s="662">
        <v>430</v>
      </c>
      <c r="F28" s="663">
        <f t="shared" si="0"/>
        <v>258</v>
      </c>
    </row>
    <row r="29" spans="1:6" s="982" customFormat="1" ht="27" customHeight="1" thickBot="1">
      <c r="A29" s="658"/>
      <c r="B29" s="664" t="s">
        <v>1585</v>
      </c>
      <c r="C29" s="665" t="s">
        <v>2296</v>
      </c>
      <c r="D29" s="666">
        <v>1000</v>
      </c>
      <c r="E29" s="667">
        <v>550</v>
      </c>
      <c r="F29" s="668">
        <f t="shared" si="0"/>
        <v>330</v>
      </c>
    </row>
    <row r="30" spans="1:6" s="982" customFormat="1" ht="12.75">
      <c r="A30" s="652"/>
      <c r="B30" s="653" t="s">
        <v>1237</v>
      </c>
      <c r="C30" s="654" t="s">
        <v>2296</v>
      </c>
      <c r="D30" s="655">
        <v>2</v>
      </c>
      <c r="E30" s="656">
        <v>460</v>
      </c>
      <c r="F30" s="657">
        <f t="shared" si="0"/>
        <v>276</v>
      </c>
    </row>
    <row r="31" spans="1:6" s="982" customFormat="1" ht="12.75">
      <c r="A31" s="658"/>
      <c r="B31" s="659" t="s">
        <v>1238</v>
      </c>
      <c r="C31" s="660" t="s">
        <v>2296</v>
      </c>
      <c r="D31" s="661">
        <v>5</v>
      </c>
      <c r="E31" s="662">
        <v>460</v>
      </c>
      <c r="F31" s="663">
        <f t="shared" si="0"/>
        <v>276</v>
      </c>
    </row>
    <row r="32" spans="1:6" s="982" customFormat="1" ht="12.75">
      <c r="A32" s="658"/>
      <c r="B32" s="659" t="s">
        <v>1239</v>
      </c>
      <c r="C32" s="660" t="s">
        <v>2296</v>
      </c>
      <c r="D32" s="661">
        <v>10</v>
      </c>
      <c r="E32" s="662">
        <v>460</v>
      </c>
      <c r="F32" s="663">
        <f t="shared" si="0"/>
        <v>276</v>
      </c>
    </row>
    <row r="33" spans="1:6" s="982" customFormat="1" ht="12.75">
      <c r="A33" s="658"/>
      <c r="B33" s="659" t="s">
        <v>1240</v>
      </c>
      <c r="C33" s="660" t="s">
        <v>2296</v>
      </c>
      <c r="D33" s="661">
        <v>20</v>
      </c>
      <c r="E33" s="662">
        <v>460</v>
      </c>
      <c r="F33" s="663">
        <f t="shared" si="0"/>
        <v>276</v>
      </c>
    </row>
    <row r="34" spans="1:6" s="982" customFormat="1" ht="12.75">
      <c r="A34" s="658"/>
      <c r="B34" s="659" t="s">
        <v>1241</v>
      </c>
      <c r="C34" s="660" t="s">
        <v>2296</v>
      </c>
      <c r="D34" s="661">
        <v>50</v>
      </c>
      <c r="E34" s="662">
        <v>460</v>
      </c>
      <c r="F34" s="663">
        <f t="shared" si="0"/>
        <v>276</v>
      </c>
    </row>
    <row r="35" spans="1:6" s="982" customFormat="1" ht="12.75">
      <c r="A35" s="658"/>
      <c r="B35" s="659" t="s">
        <v>1242</v>
      </c>
      <c r="C35" s="660" t="s">
        <v>2296</v>
      </c>
      <c r="D35" s="661">
        <v>100</v>
      </c>
      <c r="E35" s="662">
        <v>460</v>
      </c>
      <c r="F35" s="663">
        <f t="shared" si="0"/>
        <v>276</v>
      </c>
    </row>
    <row r="36" spans="1:6" s="982" customFormat="1" ht="12.75">
      <c r="A36" s="658"/>
      <c r="B36" s="659" t="s">
        <v>1243</v>
      </c>
      <c r="C36" s="660" t="s">
        <v>2296</v>
      </c>
      <c r="D36" s="661">
        <v>200</v>
      </c>
      <c r="E36" s="662">
        <v>460</v>
      </c>
      <c r="F36" s="663">
        <f t="shared" si="0"/>
        <v>276</v>
      </c>
    </row>
    <row r="37" spans="1:6" s="982" customFormat="1" ht="13.5" thickBot="1">
      <c r="A37" s="685"/>
      <c r="B37" s="680" t="s">
        <v>1244</v>
      </c>
      <c r="C37" s="681" t="s">
        <v>2296</v>
      </c>
      <c r="D37" s="686">
        <v>500</v>
      </c>
      <c r="E37" s="683">
        <v>460</v>
      </c>
      <c r="F37" s="684">
        <f t="shared" si="0"/>
        <v>276</v>
      </c>
    </row>
    <row r="38" spans="1:6" s="982" customFormat="1" ht="15.75" customHeight="1">
      <c r="A38" s="652"/>
      <c r="B38" s="653" t="s">
        <v>1586</v>
      </c>
      <c r="C38" s="654" t="s">
        <v>2296</v>
      </c>
      <c r="D38" s="655">
        <v>1000</v>
      </c>
      <c r="E38" s="656">
        <v>690</v>
      </c>
      <c r="F38" s="657">
        <f t="shared" si="0"/>
        <v>414</v>
      </c>
    </row>
    <row r="39" spans="1:6" s="982" customFormat="1" ht="15.75" customHeight="1">
      <c r="A39" s="658"/>
      <c r="B39" s="659" t="s">
        <v>1587</v>
      </c>
      <c r="C39" s="660" t="s">
        <v>2296</v>
      </c>
      <c r="D39" s="661">
        <v>2000</v>
      </c>
      <c r="E39" s="662">
        <v>690</v>
      </c>
      <c r="F39" s="663">
        <f t="shared" si="0"/>
        <v>414</v>
      </c>
    </row>
    <row r="40" spans="1:6" s="982" customFormat="1" ht="15.75" customHeight="1">
      <c r="A40" s="658"/>
      <c r="B40" s="659" t="s">
        <v>1588</v>
      </c>
      <c r="C40" s="660" t="s">
        <v>2296</v>
      </c>
      <c r="D40" s="661">
        <v>5000</v>
      </c>
      <c r="E40" s="662">
        <v>825</v>
      </c>
      <c r="F40" s="663">
        <f t="shared" si="0"/>
        <v>495</v>
      </c>
    </row>
    <row r="41" spans="1:6" s="982" customFormat="1" ht="15.75" customHeight="1">
      <c r="A41" s="658"/>
      <c r="B41" s="659" t="s">
        <v>1589</v>
      </c>
      <c r="C41" s="660" t="s">
        <v>2296</v>
      </c>
      <c r="D41" s="661">
        <v>10000</v>
      </c>
      <c r="E41" s="662">
        <v>980</v>
      </c>
      <c r="F41" s="663">
        <f t="shared" si="0"/>
        <v>588</v>
      </c>
    </row>
    <row r="42" spans="1:6" s="982" customFormat="1" ht="15.75" customHeight="1">
      <c r="A42" s="658"/>
      <c r="B42" s="659" t="s">
        <v>1590</v>
      </c>
      <c r="C42" s="660" t="s">
        <v>2296</v>
      </c>
      <c r="D42" s="661">
        <v>20000</v>
      </c>
      <c r="E42" s="662">
        <v>990</v>
      </c>
      <c r="F42" s="663">
        <f t="shared" si="0"/>
        <v>594</v>
      </c>
    </row>
    <row r="43" spans="1:6" s="982" customFormat="1" ht="15.75" customHeight="1">
      <c r="A43" s="658"/>
      <c r="B43" s="659" t="s">
        <v>1591</v>
      </c>
      <c r="C43" s="660" t="s">
        <v>2296</v>
      </c>
      <c r="D43" s="661">
        <v>50000</v>
      </c>
      <c r="E43" s="662">
        <v>1150</v>
      </c>
      <c r="F43" s="663">
        <f t="shared" si="0"/>
        <v>690</v>
      </c>
    </row>
    <row r="44" spans="1:6" s="982" customFormat="1" ht="15.75" customHeight="1" thickBot="1">
      <c r="A44" s="685"/>
      <c r="B44" s="680" t="s">
        <v>1592</v>
      </c>
      <c r="C44" s="681" t="s">
        <v>2296</v>
      </c>
      <c r="D44" s="686">
        <v>100000</v>
      </c>
      <c r="E44" s="683">
        <v>1199</v>
      </c>
      <c r="F44" s="684">
        <f t="shared" si="0"/>
        <v>719.4</v>
      </c>
    </row>
    <row r="45" spans="1:6" s="982" customFormat="1" ht="18.75" customHeight="1">
      <c r="A45" s="652"/>
      <c r="B45" s="653" t="s">
        <v>1593</v>
      </c>
      <c r="C45" s="654" t="s">
        <v>2296</v>
      </c>
      <c r="D45" s="655">
        <v>200000</v>
      </c>
      <c r="E45" s="656">
        <v>2000</v>
      </c>
      <c r="F45" s="657">
        <f t="shared" si="0"/>
        <v>1200</v>
      </c>
    </row>
    <row r="46" spans="1:6" s="982" customFormat="1" ht="18.75" customHeight="1">
      <c r="A46" s="658"/>
      <c r="B46" s="659" t="s">
        <v>1594</v>
      </c>
      <c r="C46" s="660" t="s">
        <v>2296</v>
      </c>
      <c r="D46" s="661">
        <v>500000</v>
      </c>
      <c r="E46" s="662">
        <v>2500</v>
      </c>
      <c r="F46" s="663">
        <f>IF(E46="","",((E46)-(E46)/100*($D$2)))</f>
        <v>1500</v>
      </c>
    </row>
    <row r="47" spans="1:6" s="982" customFormat="1" ht="18.75" customHeight="1" thickBot="1">
      <c r="A47" s="685"/>
      <c r="B47" s="680" t="s">
        <v>1595</v>
      </c>
      <c r="C47" s="681" t="s">
        <v>2296</v>
      </c>
      <c r="D47" s="686">
        <v>1000000</v>
      </c>
      <c r="E47" s="683">
        <v>3600</v>
      </c>
      <c r="F47" s="684">
        <f>IF(E47="","",((E47)-(E47)/100*($D$2)))</f>
        <v>2160</v>
      </c>
    </row>
    <row r="48" spans="1:6" s="982" customFormat="1" ht="19.5" customHeight="1">
      <c r="A48" s="652"/>
      <c r="B48" s="687" t="s">
        <v>1669</v>
      </c>
      <c r="C48" s="688" t="s">
        <v>1670</v>
      </c>
      <c r="D48" s="655">
        <v>200000</v>
      </c>
      <c r="E48" s="656">
        <v>340</v>
      </c>
      <c r="F48" s="657">
        <f t="shared" si="0"/>
        <v>204</v>
      </c>
    </row>
    <row r="49" spans="1:6" s="982" customFormat="1" ht="19.5" customHeight="1">
      <c r="A49" s="658"/>
      <c r="B49" s="689" t="s">
        <v>1675</v>
      </c>
      <c r="C49" s="690" t="s">
        <v>1670</v>
      </c>
      <c r="D49" s="661">
        <v>500000</v>
      </c>
      <c r="E49" s="662">
        <v>405</v>
      </c>
      <c r="F49" s="663">
        <f>IF(E49="","",((E49)-(E49)/100*($D$2)))</f>
        <v>243</v>
      </c>
    </row>
    <row r="50" spans="1:6" s="982" customFormat="1" ht="19.5" customHeight="1" thickBot="1">
      <c r="A50" s="685"/>
      <c r="B50" s="680" t="s">
        <v>1678</v>
      </c>
      <c r="C50" s="691" t="s">
        <v>1670</v>
      </c>
      <c r="D50" s="686">
        <v>1000000</v>
      </c>
      <c r="E50" s="683">
        <v>1050</v>
      </c>
      <c r="F50" s="684">
        <f>IF(E50="","",((E50)-(E50)/100*($D$2)))</f>
        <v>630</v>
      </c>
    </row>
    <row r="51" spans="1:6" s="982" customFormat="1" ht="27.75" customHeight="1">
      <c r="A51" s="652"/>
      <c r="B51" s="687" t="s">
        <v>1671</v>
      </c>
      <c r="C51" s="688" t="s">
        <v>1672</v>
      </c>
      <c r="D51" s="655">
        <v>200000</v>
      </c>
      <c r="E51" s="656">
        <v>985</v>
      </c>
      <c r="F51" s="657">
        <f t="shared" si="0"/>
        <v>591</v>
      </c>
    </row>
    <row r="52" spans="1:6" s="982" customFormat="1" ht="27.75" customHeight="1">
      <c r="A52" s="658"/>
      <c r="B52" s="689" t="s">
        <v>1676</v>
      </c>
      <c r="C52" s="690" t="s">
        <v>1672</v>
      </c>
      <c r="D52" s="661">
        <v>500000</v>
      </c>
      <c r="E52" s="662">
        <v>985</v>
      </c>
      <c r="F52" s="663">
        <f>IF(E52="","",((E52)-(E52)/100*($D$2)))</f>
        <v>591</v>
      </c>
    </row>
    <row r="53" spans="1:6" s="982" customFormat="1" ht="27.75" customHeight="1" thickBot="1">
      <c r="A53" s="685"/>
      <c r="B53" s="680" t="s">
        <v>1679</v>
      </c>
      <c r="C53" s="691" t="s">
        <v>1672</v>
      </c>
      <c r="D53" s="686">
        <v>1000000</v>
      </c>
      <c r="E53" s="683">
        <v>1300</v>
      </c>
      <c r="F53" s="684">
        <f>IF(E53="","",((E53)-(E53)/100*($D$2)))</f>
        <v>780</v>
      </c>
    </row>
    <row r="54" spans="1:6" s="982" customFormat="1" ht="21" customHeight="1">
      <c r="A54" s="652"/>
      <c r="B54" s="687" t="s">
        <v>1673</v>
      </c>
      <c r="C54" s="688" t="s">
        <v>1674</v>
      </c>
      <c r="D54" s="655">
        <v>200000</v>
      </c>
      <c r="E54" s="656">
        <v>240</v>
      </c>
      <c r="F54" s="657">
        <f t="shared" si="0"/>
        <v>144</v>
      </c>
    </row>
    <row r="55" spans="1:6" s="982" customFormat="1" ht="21" customHeight="1">
      <c r="A55" s="658"/>
      <c r="B55" s="689" t="s">
        <v>1677</v>
      </c>
      <c r="C55" s="690" t="s">
        <v>1674</v>
      </c>
      <c r="D55" s="661">
        <v>500000</v>
      </c>
      <c r="E55" s="662">
        <v>290</v>
      </c>
      <c r="F55" s="663">
        <f t="shared" si="0"/>
        <v>174</v>
      </c>
    </row>
    <row r="56" spans="1:6" s="982" customFormat="1" ht="21" customHeight="1" thickBot="1">
      <c r="A56" s="685"/>
      <c r="B56" s="692" t="s">
        <v>1680</v>
      </c>
      <c r="C56" s="691" t="s">
        <v>1674</v>
      </c>
      <c r="D56" s="686">
        <v>1000000</v>
      </c>
      <c r="E56" s="683">
        <v>680</v>
      </c>
      <c r="F56" s="684">
        <f t="shared" si="0"/>
        <v>408</v>
      </c>
    </row>
    <row r="57" spans="1:6" s="982" customFormat="1" ht="12.75">
      <c r="A57" s="652"/>
      <c r="B57" s="653" t="s">
        <v>1596</v>
      </c>
      <c r="C57" s="654" t="s">
        <v>2296</v>
      </c>
      <c r="D57" s="655">
        <v>20</v>
      </c>
      <c r="E57" s="656">
        <v>790</v>
      </c>
      <c r="F57" s="657">
        <f t="shared" si="0"/>
        <v>474</v>
      </c>
    </row>
    <row r="58" spans="1:6" s="982" customFormat="1" ht="12.75">
      <c r="A58" s="658"/>
      <c r="B58" s="659" t="s">
        <v>1597</v>
      </c>
      <c r="C58" s="660" t="s">
        <v>2296</v>
      </c>
      <c r="D58" s="661">
        <v>50</v>
      </c>
      <c r="E58" s="662">
        <v>790</v>
      </c>
      <c r="F58" s="663">
        <f t="shared" si="0"/>
        <v>474</v>
      </c>
    </row>
    <row r="59" spans="1:6" s="982" customFormat="1" ht="12.75">
      <c r="A59" s="658"/>
      <c r="B59" s="659" t="s">
        <v>1598</v>
      </c>
      <c r="C59" s="660" t="s">
        <v>2296</v>
      </c>
      <c r="D59" s="661">
        <v>100</v>
      </c>
      <c r="E59" s="662">
        <v>790</v>
      </c>
      <c r="F59" s="663">
        <f t="shared" si="0"/>
        <v>474</v>
      </c>
    </row>
    <row r="60" spans="1:6" s="982" customFormat="1" ht="12.75">
      <c r="A60" s="658"/>
      <c r="B60" s="659" t="s">
        <v>1599</v>
      </c>
      <c r="C60" s="660" t="s">
        <v>2296</v>
      </c>
      <c r="D60" s="661">
        <v>200</v>
      </c>
      <c r="E60" s="662">
        <v>790</v>
      </c>
      <c r="F60" s="663">
        <f t="shared" si="0"/>
        <v>474</v>
      </c>
    </row>
    <row r="61" spans="1:6" s="982" customFormat="1" ht="13.5" thickBot="1">
      <c r="A61" s="685"/>
      <c r="B61" s="680" t="s">
        <v>1600</v>
      </c>
      <c r="C61" s="681" t="s">
        <v>2296</v>
      </c>
      <c r="D61" s="686">
        <v>500</v>
      </c>
      <c r="E61" s="683">
        <v>790</v>
      </c>
      <c r="F61" s="684">
        <f t="shared" si="0"/>
        <v>474</v>
      </c>
    </row>
    <row r="62" spans="1:6" s="982" customFormat="1" ht="12.75">
      <c r="A62" s="652"/>
      <c r="B62" s="653" t="s">
        <v>2182</v>
      </c>
      <c r="C62" s="654" t="s">
        <v>2296</v>
      </c>
      <c r="D62" s="655">
        <v>5</v>
      </c>
      <c r="E62" s="656">
        <v>490</v>
      </c>
      <c r="F62" s="657">
        <f t="shared" si="0"/>
        <v>294</v>
      </c>
    </row>
    <row r="63" spans="1:6" s="982" customFormat="1" ht="12.75">
      <c r="A63" s="658"/>
      <c r="B63" s="659" t="s">
        <v>2183</v>
      </c>
      <c r="C63" s="660" t="s">
        <v>2296</v>
      </c>
      <c r="D63" s="661">
        <v>10</v>
      </c>
      <c r="E63" s="662">
        <v>490</v>
      </c>
      <c r="F63" s="663">
        <f t="shared" si="0"/>
        <v>294</v>
      </c>
    </row>
    <row r="64" spans="1:6" s="982" customFormat="1" ht="12.75">
      <c r="A64" s="658"/>
      <c r="B64" s="659" t="s">
        <v>2184</v>
      </c>
      <c r="C64" s="660" t="s">
        <v>2296</v>
      </c>
      <c r="D64" s="661">
        <v>25</v>
      </c>
      <c r="E64" s="662">
        <v>490</v>
      </c>
      <c r="F64" s="663">
        <f t="shared" si="0"/>
        <v>294</v>
      </c>
    </row>
    <row r="65" spans="1:6" s="982" customFormat="1" ht="12.75">
      <c r="A65" s="658"/>
      <c r="B65" s="659" t="s">
        <v>2185</v>
      </c>
      <c r="C65" s="660" t="s">
        <v>2296</v>
      </c>
      <c r="D65" s="661">
        <v>50</v>
      </c>
      <c r="E65" s="662">
        <v>490</v>
      </c>
      <c r="F65" s="663">
        <f t="shared" si="0"/>
        <v>294</v>
      </c>
    </row>
    <row r="66" spans="1:6" s="982" customFormat="1" ht="12.75">
      <c r="A66" s="658"/>
      <c r="B66" s="659" t="s">
        <v>2186</v>
      </c>
      <c r="C66" s="660" t="s">
        <v>2296</v>
      </c>
      <c r="D66" s="661">
        <v>100</v>
      </c>
      <c r="E66" s="662">
        <v>490</v>
      </c>
      <c r="F66" s="663">
        <f t="shared" si="0"/>
        <v>294</v>
      </c>
    </row>
    <row r="67" spans="1:6" s="982" customFormat="1" ht="12.75">
      <c r="A67" s="658"/>
      <c r="B67" s="659" t="s">
        <v>2187</v>
      </c>
      <c r="C67" s="660" t="s">
        <v>2296</v>
      </c>
      <c r="D67" s="661">
        <v>250</v>
      </c>
      <c r="E67" s="662">
        <v>490</v>
      </c>
      <c r="F67" s="663">
        <f t="shared" si="0"/>
        <v>294</v>
      </c>
    </row>
    <row r="68" spans="1:6" s="982" customFormat="1" ht="12.75">
      <c r="A68" s="658"/>
      <c r="B68" s="659" t="s">
        <v>2188</v>
      </c>
      <c r="C68" s="660" t="s">
        <v>2296</v>
      </c>
      <c r="D68" s="661">
        <v>500</v>
      </c>
      <c r="E68" s="662">
        <v>490</v>
      </c>
      <c r="F68" s="663">
        <f t="shared" si="0"/>
        <v>294</v>
      </c>
    </row>
    <row r="69" spans="1:6" s="982" customFormat="1" ht="12.75">
      <c r="A69" s="658"/>
      <c r="B69" s="659" t="s">
        <v>2189</v>
      </c>
      <c r="C69" s="660" t="s">
        <v>2296</v>
      </c>
      <c r="D69" s="661">
        <v>1000</v>
      </c>
      <c r="E69" s="662">
        <v>560</v>
      </c>
      <c r="F69" s="663">
        <f t="shared" si="0"/>
        <v>336</v>
      </c>
    </row>
    <row r="70" spans="1:6" s="982" customFormat="1" ht="13.5" thickBot="1">
      <c r="A70" s="685"/>
      <c r="B70" s="680" t="s">
        <v>2190</v>
      </c>
      <c r="C70" s="660" t="s">
        <v>2296</v>
      </c>
      <c r="D70" s="686">
        <v>2500</v>
      </c>
      <c r="E70" s="683">
        <v>560</v>
      </c>
      <c r="F70" s="684">
        <f t="shared" si="0"/>
        <v>336</v>
      </c>
    </row>
    <row r="71" spans="1:6" s="983" customFormat="1" ht="12.75">
      <c r="A71" s="675"/>
      <c r="B71" s="653" t="s">
        <v>1741</v>
      </c>
      <c r="C71" s="654" t="s">
        <v>2298</v>
      </c>
      <c r="D71" s="676">
        <v>10</v>
      </c>
      <c r="E71" s="656">
        <v>350</v>
      </c>
      <c r="F71" s="657">
        <f>IF(E71="","",((E71)-(E71)/100*($D$2)))</f>
        <v>210</v>
      </c>
    </row>
    <row r="72" spans="1:6" s="983" customFormat="1" ht="12.75">
      <c r="A72" s="677"/>
      <c r="B72" s="659" t="s">
        <v>1742</v>
      </c>
      <c r="C72" s="660" t="s">
        <v>2298</v>
      </c>
      <c r="D72" s="678">
        <v>25</v>
      </c>
      <c r="E72" s="662">
        <v>350</v>
      </c>
      <c r="F72" s="663">
        <f>IF(E72="","",((E72)-(E72)/100*($D$2)))</f>
        <v>210</v>
      </c>
    </row>
    <row r="73" spans="1:6" s="983" customFormat="1" ht="12.75">
      <c r="A73" s="677"/>
      <c r="B73" s="659" t="s">
        <v>1743</v>
      </c>
      <c r="C73" s="660" t="s">
        <v>2298</v>
      </c>
      <c r="D73" s="678">
        <v>50</v>
      </c>
      <c r="E73" s="662">
        <v>350</v>
      </c>
      <c r="F73" s="663">
        <f>IF(E73="","",((E73)-(E73)/100*($D$2)))</f>
        <v>210</v>
      </c>
    </row>
    <row r="74" spans="1:6" s="983" customFormat="1" ht="12.75">
      <c r="A74" s="677"/>
      <c r="B74" s="659" t="s">
        <v>1744</v>
      </c>
      <c r="C74" s="660" t="s">
        <v>2298</v>
      </c>
      <c r="D74" s="678">
        <v>100</v>
      </c>
      <c r="E74" s="662">
        <v>350</v>
      </c>
      <c r="F74" s="663">
        <f>IF(E74="","",((E74)-(E74)/100*($D$2)))</f>
        <v>210</v>
      </c>
    </row>
    <row r="75" spans="1:6" s="983" customFormat="1" ht="13.5" thickBot="1">
      <c r="A75" s="679"/>
      <c r="B75" s="680" t="s">
        <v>1745</v>
      </c>
      <c r="C75" s="681" t="s">
        <v>2298</v>
      </c>
      <c r="D75" s="682">
        <v>250</v>
      </c>
      <c r="E75" s="683">
        <v>350</v>
      </c>
      <c r="F75" s="684">
        <f>IF(E75="","",((E75)-(E75)/100*($D$2)))</f>
        <v>210</v>
      </c>
    </row>
    <row r="76" spans="1:6" s="982" customFormat="1" ht="13.5" thickBot="1">
      <c r="A76" s="693"/>
      <c r="B76" s="694"/>
      <c r="C76" s="695"/>
      <c r="D76" s="696"/>
      <c r="E76" s="697" t="s">
        <v>1195</v>
      </c>
      <c r="F76" s="698"/>
    </row>
    <row r="77" spans="1:6" s="982" customFormat="1" ht="13.5" thickBot="1">
      <c r="A77" s="699" t="s">
        <v>2293</v>
      </c>
      <c r="B77" s="700"/>
      <c r="C77" s="700"/>
      <c r="D77" s="701"/>
      <c r="E77" s="702" t="s">
        <v>1195</v>
      </c>
      <c r="F77" s="703"/>
    </row>
    <row r="78" spans="1:6" s="982" customFormat="1" ht="123" customHeight="1" thickBot="1">
      <c r="A78" s="704"/>
      <c r="B78" s="705" t="s">
        <v>1245</v>
      </c>
      <c r="C78" s="706"/>
      <c r="D78" s="672">
        <v>500</v>
      </c>
      <c r="E78" s="673">
        <v>310</v>
      </c>
      <c r="F78" s="674">
        <f t="shared" ref="F78:F142" si="1">IF(E78="","",((E78)-(E78)/100*($D$2)))</f>
        <v>186</v>
      </c>
    </row>
    <row r="79" spans="1:6" s="982" customFormat="1" ht="116.25" customHeight="1" thickBot="1">
      <c r="A79" s="704"/>
      <c r="B79" s="705" t="s">
        <v>1246</v>
      </c>
      <c r="C79" s="706"/>
      <c r="D79" s="672">
        <v>500</v>
      </c>
      <c r="E79" s="673">
        <v>370</v>
      </c>
      <c r="F79" s="674">
        <f t="shared" si="1"/>
        <v>222</v>
      </c>
    </row>
    <row r="80" spans="1:6" s="982" customFormat="1" ht="108.75" customHeight="1" thickBot="1">
      <c r="A80" s="704"/>
      <c r="B80" s="705" t="s">
        <v>1247</v>
      </c>
      <c r="C80" s="706"/>
      <c r="D80" s="672">
        <v>500</v>
      </c>
      <c r="E80" s="673">
        <v>310</v>
      </c>
      <c r="F80" s="674">
        <f t="shared" si="1"/>
        <v>186</v>
      </c>
    </row>
    <row r="81" spans="1:6" s="982" customFormat="1" ht="105" customHeight="1" thickBot="1">
      <c r="A81" s="704"/>
      <c r="B81" s="705" t="s">
        <v>1248</v>
      </c>
      <c r="C81" s="706"/>
      <c r="D81" s="672">
        <v>500</v>
      </c>
      <c r="E81" s="673">
        <v>370</v>
      </c>
      <c r="F81" s="674">
        <f t="shared" si="1"/>
        <v>222</v>
      </c>
    </row>
    <row r="82" spans="1:6" s="982" customFormat="1" ht="45" customHeight="1" thickBot="1">
      <c r="A82" s="669"/>
      <c r="B82" s="705" t="s">
        <v>1249</v>
      </c>
      <c r="C82" s="706"/>
      <c r="D82" s="672">
        <v>500</v>
      </c>
      <c r="E82" s="673">
        <v>490</v>
      </c>
      <c r="F82" s="674">
        <f t="shared" si="1"/>
        <v>294</v>
      </c>
    </row>
    <row r="83" spans="1:6" s="982" customFormat="1" ht="66" customHeight="1" thickBot="1">
      <c r="A83" s="652"/>
      <c r="B83" s="707" t="s">
        <v>1601</v>
      </c>
      <c r="C83" s="708"/>
      <c r="D83" s="709">
        <v>500</v>
      </c>
      <c r="E83" s="710">
        <v>520</v>
      </c>
      <c r="F83" s="711">
        <f t="shared" si="1"/>
        <v>312</v>
      </c>
    </row>
    <row r="84" spans="1:6" s="982" customFormat="1" ht="18" customHeight="1">
      <c r="A84" s="652"/>
      <c r="B84" s="712" t="s">
        <v>1250</v>
      </c>
      <c r="C84" s="713"/>
      <c r="D84" s="655">
        <v>100</v>
      </c>
      <c r="E84" s="656">
        <v>1695</v>
      </c>
      <c r="F84" s="657">
        <f t="shared" si="1"/>
        <v>1017</v>
      </c>
    </row>
    <row r="85" spans="1:6" s="982" customFormat="1" ht="18" customHeight="1">
      <c r="A85" s="658"/>
      <c r="B85" s="714" t="s">
        <v>1251</v>
      </c>
      <c r="C85" s="715"/>
      <c r="D85" s="661">
        <v>500</v>
      </c>
      <c r="E85" s="662">
        <v>1595</v>
      </c>
      <c r="F85" s="663">
        <f t="shared" si="1"/>
        <v>957</v>
      </c>
    </row>
    <row r="86" spans="1:6" s="982" customFormat="1" ht="18" customHeight="1" thickBot="1">
      <c r="A86" s="685"/>
      <c r="B86" s="716" t="s">
        <v>1252</v>
      </c>
      <c r="C86" s="717"/>
      <c r="D86" s="686">
        <v>1000</v>
      </c>
      <c r="E86" s="683">
        <v>1970</v>
      </c>
      <c r="F86" s="684">
        <f t="shared" si="1"/>
        <v>1182</v>
      </c>
    </row>
    <row r="87" spans="1:6" s="982" customFormat="1" ht="97.5" customHeight="1" thickBot="1">
      <c r="A87" s="669"/>
      <c r="B87" s="718" t="s">
        <v>1253</v>
      </c>
      <c r="C87" s="719"/>
      <c r="D87" s="672">
        <v>500</v>
      </c>
      <c r="E87" s="673">
        <v>1970</v>
      </c>
      <c r="F87" s="674">
        <f t="shared" si="1"/>
        <v>1182</v>
      </c>
    </row>
    <row r="88" spans="1:6" s="982" customFormat="1" ht="150.75" customHeight="1" thickBot="1">
      <c r="A88" s="658"/>
      <c r="B88" s="720" t="s">
        <v>1254</v>
      </c>
      <c r="C88" s="721"/>
      <c r="D88" s="722">
        <v>5000</v>
      </c>
      <c r="E88" s="723">
        <v>1490</v>
      </c>
      <c r="F88" s="724">
        <f t="shared" si="1"/>
        <v>894</v>
      </c>
    </row>
    <row r="89" spans="1:6" s="982" customFormat="1" ht="33.75" customHeight="1">
      <c r="A89" s="652"/>
      <c r="B89" s="725" t="s">
        <v>1255</v>
      </c>
      <c r="C89" s="726"/>
      <c r="D89" s="655">
        <v>5000</v>
      </c>
      <c r="E89" s="656">
        <v>1590</v>
      </c>
      <c r="F89" s="657">
        <f t="shared" si="1"/>
        <v>954</v>
      </c>
    </row>
    <row r="90" spans="1:6" s="982" customFormat="1" ht="33.75" customHeight="1">
      <c r="A90" s="658"/>
      <c r="B90" s="689" t="s">
        <v>1256</v>
      </c>
      <c r="C90" s="690"/>
      <c r="D90" s="661">
        <v>10000</v>
      </c>
      <c r="E90" s="662">
        <v>1900</v>
      </c>
      <c r="F90" s="663">
        <f t="shared" si="1"/>
        <v>1140</v>
      </c>
    </row>
    <row r="91" spans="1:6" s="982" customFormat="1" ht="33.75" customHeight="1">
      <c r="A91" s="658"/>
      <c r="B91" s="689" t="s">
        <v>1257</v>
      </c>
      <c r="C91" s="690"/>
      <c r="D91" s="661">
        <v>20000</v>
      </c>
      <c r="E91" s="662">
        <v>2610</v>
      </c>
      <c r="F91" s="663">
        <f t="shared" si="1"/>
        <v>1566</v>
      </c>
    </row>
    <row r="92" spans="1:6" s="982" customFormat="1" ht="33.75" customHeight="1" thickBot="1">
      <c r="A92" s="685"/>
      <c r="B92" s="692" t="s">
        <v>1258</v>
      </c>
      <c r="C92" s="691"/>
      <c r="D92" s="686">
        <v>30000</v>
      </c>
      <c r="E92" s="683">
        <v>3150</v>
      </c>
      <c r="F92" s="684">
        <f t="shared" si="1"/>
        <v>1890</v>
      </c>
    </row>
    <row r="93" spans="1:6" s="982" customFormat="1" ht="25.5" hidden="1" customHeight="1">
      <c r="A93" s="727"/>
      <c r="B93" s="728"/>
      <c r="C93" s="729"/>
      <c r="D93" s="730"/>
      <c r="E93" s="731" t="s">
        <v>1195</v>
      </c>
      <c r="F93" s="732" t="str">
        <f t="shared" si="1"/>
        <v/>
      </c>
    </row>
    <row r="94" spans="1:6" s="982" customFormat="1" ht="25.5" hidden="1" customHeight="1">
      <c r="A94" s="733"/>
      <c r="B94" s="734" t="s">
        <v>1602</v>
      </c>
      <c r="C94" s="735"/>
      <c r="D94" s="736"/>
      <c r="E94" s="662" t="e">
        <v>#N/A</v>
      </c>
      <c r="F94" s="663" t="e">
        <f t="shared" si="1"/>
        <v>#N/A</v>
      </c>
    </row>
    <row r="95" spans="1:6" s="982" customFormat="1" ht="25.5" hidden="1" customHeight="1">
      <c r="A95" s="733"/>
      <c r="B95" s="734" t="s">
        <v>1603</v>
      </c>
      <c r="C95" s="735"/>
      <c r="D95" s="736"/>
      <c r="E95" s="662" t="e">
        <v>#N/A</v>
      </c>
      <c r="F95" s="663" t="e">
        <f t="shared" si="1"/>
        <v>#N/A</v>
      </c>
    </row>
    <row r="96" spans="1:6" s="982" customFormat="1" ht="25.5" hidden="1" customHeight="1">
      <c r="A96" s="733"/>
      <c r="B96" s="734" t="s">
        <v>1604</v>
      </c>
      <c r="C96" s="735"/>
      <c r="D96" s="736"/>
      <c r="E96" s="662" t="e">
        <v>#N/A</v>
      </c>
      <c r="F96" s="663" t="e">
        <f t="shared" si="1"/>
        <v>#N/A</v>
      </c>
    </row>
    <row r="97" spans="1:6" s="982" customFormat="1" ht="25.5" hidden="1" customHeight="1">
      <c r="A97" s="737"/>
      <c r="B97" s="738" t="s">
        <v>1605</v>
      </c>
      <c r="C97" s="739"/>
      <c r="D97" s="740"/>
      <c r="E97" s="667" t="e">
        <v>#N/A</v>
      </c>
      <c r="F97" s="668" t="e">
        <f t="shared" si="1"/>
        <v>#N/A</v>
      </c>
    </row>
    <row r="98" spans="1:6" s="982" customFormat="1" ht="90" customHeight="1" thickBot="1">
      <c r="A98" s="669"/>
      <c r="B98" s="741" t="s">
        <v>1681</v>
      </c>
      <c r="C98" s="742" t="s">
        <v>1682</v>
      </c>
      <c r="D98" s="743" t="s">
        <v>1606</v>
      </c>
      <c r="E98" s="673">
        <v>4900</v>
      </c>
      <c r="F98" s="674">
        <f t="shared" si="1"/>
        <v>2940</v>
      </c>
    </row>
    <row r="99" spans="1:6" s="982" customFormat="1" ht="38.25" customHeight="1">
      <c r="A99" s="652"/>
      <c r="B99" s="712" t="s">
        <v>1259</v>
      </c>
      <c r="C99" s="713"/>
      <c r="D99" s="655">
        <v>10</v>
      </c>
      <c r="E99" s="656">
        <v>1640</v>
      </c>
      <c r="F99" s="657">
        <f t="shared" si="1"/>
        <v>984</v>
      </c>
    </row>
    <row r="100" spans="1:6" s="982" customFormat="1" ht="38.25" customHeight="1">
      <c r="A100" s="658"/>
      <c r="B100" s="714" t="s">
        <v>1260</v>
      </c>
      <c r="C100" s="715"/>
      <c r="D100" s="661">
        <v>20</v>
      </c>
      <c r="E100" s="662">
        <v>1640</v>
      </c>
      <c r="F100" s="663">
        <f t="shared" si="1"/>
        <v>984</v>
      </c>
    </row>
    <row r="101" spans="1:6" s="982" customFormat="1" ht="38.25" customHeight="1" thickBot="1">
      <c r="A101" s="685"/>
      <c r="B101" s="716" t="s">
        <v>1261</v>
      </c>
      <c r="C101" s="717"/>
      <c r="D101" s="686">
        <v>30</v>
      </c>
      <c r="E101" s="683">
        <v>1640</v>
      </c>
      <c r="F101" s="684">
        <f t="shared" si="1"/>
        <v>984</v>
      </c>
    </row>
    <row r="102" spans="1:6" s="982" customFormat="1" ht="25.5" customHeight="1">
      <c r="A102" s="652"/>
      <c r="B102" s="712" t="s">
        <v>1607</v>
      </c>
      <c r="C102" s="713"/>
      <c r="D102" s="655">
        <v>50</v>
      </c>
      <c r="E102" s="656">
        <v>1640</v>
      </c>
      <c r="F102" s="657">
        <f t="shared" si="1"/>
        <v>984</v>
      </c>
    </row>
    <row r="103" spans="1:6" s="982" customFormat="1" ht="25.5" customHeight="1">
      <c r="A103" s="658"/>
      <c r="B103" s="714" t="s">
        <v>1262</v>
      </c>
      <c r="C103" s="715"/>
      <c r="D103" s="661">
        <v>100</v>
      </c>
      <c r="E103" s="662">
        <v>1640</v>
      </c>
      <c r="F103" s="663">
        <f t="shared" si="1"/>
        <v>984</v>
      </c>
    </row>
    <row r="104" spans="1:6" s="982" customFormat="1" ht="25.5" customHeight="1">
      <c r="A104" s="658"/>
      <c r="B104" s="714" t="s">
        <v>1263</v>
      </c>
      <c r="C104" s="715"/>
      <c r="D104" s="661">
        <v>200</v>
      </c>
      <c r="E104" s="662">
        <v>1640</v>
      </c>
      <c r="F104" s="663">
        <f t="shared" si="1"/>
        <v>984</v>
      </c>
    </row>
    <row r="105" spans="1:6" s="982" customFormat="1" ht="25.5" customHeight="1">
      <c r="A105" s="658"/>
      <c r="B105" s="714" t="s">
        <v>1264</v>
      </c>
      <c r="C105" s="715"/>
      <c r="D105" s="661">
        <v>300</v>
      </c>
      <c r="E105" s="662">
        <v>1640</v>
      </c>
      <c r="F105" s="663">
        <f t="shared" si="1"/>
        <v>984</v>
      </c>
    </row>
    <row r="106" spans="1:6" s="982" customFormat="1" ht="25.5" customHeight="1" thickBot="1">
      <c r="A106" s="685"/>
      <c r="B106" s="716" t="s">
        <v>1265</v>
      </c>
      <c r="C106" s="717"/>
      <c r="D106" s="686">
        <v>500</v>
      </c>
      <c r="E106" s="683">
        <v>1640</v>
      </c>
      <c r="F106" s="684">
        <f t="shared" si="1"/>
        <v>984</v>
      </c>
    </row>
    <row r="107" spans="1:6" s="982" customFormat="1" ht="32.25" customHeight="1">
      <c r="A107" s="652"/>
      <c r="B107" s="712" t="s">
        <v>1266</v>
      </c>
      <c r="C107" s="713"/>
      <c r="D107" s="655">
        <v>1000</v>
      </c>
      <c r="E107" s="656">
        <v>1810</v>
      </c>
      <c r="F107" s="657">
        <f t="shared" si="1"/>
        <v>1086</v>
      </c>
    </row>
    <row r="108" spans="1:6" s="982" customFormat="1" ht="32.25" customHeight="1">
      <c r="A108" s="658"/>
      <c r="B108" s="714" t="s">
        <v>1267</v>
      </c>
      <c r="C108" s="715"/>
      <c r="D108" s="661">
        <v>2000</v>
      </c>
      <c r="E108" s="662">
        <v>1810</v>
      </c>
      <c r="F108" s="663">
        <f t="shared" si="1"/>
        <v>1086</v>
      </c>
    </row>
    <row r="109" spans="1:6" s="982" customFormat="1" ht="32.25" customHeight="1">
      <c r="A109" s="658"/>
      <c r="B109" s="714" t="s">
        <v>1608</v>
      </c>
      <c r="C109" s="715"/>
      <c r="D109" s="661">
        <v>3000</v>
      </c>
      <c r="E109" s="662">
        <v>1950</v>
      </c>
      <c r="F109" s="663">
        <f t="shared" si="1"/>
        <v>1170</v>
      </c>
    </row>
    <row r="110" spans="1:6" s="982" customFormat="1" ht="32.25" customHeight="1" thickBot="1">
      <c r="A110" s="685"/>
      <c r="B110" s="716" t="s">
        <v>1268</v>
      </c>
      <c r="C110" s="717"/>
      <c r="D110" s="686">
        <v>5000</v>
      </c>
      <c r="E110" s="683">
        <v>2020</v>
      </c>
      <c r="F110" s="684">
        <f t="shared" si="1"/>
        <v>1212</v>
      </c>
    </row>
    <row r="111" spans="1:6" s="982" customFormat="1" ht="13.5" thickBot="1">
      <c r="A111" s="744"/>
      <c r="B111" s="745"/>
      <c r="C111" s="746"/>
      <c r="D111" s="747"/>
      <c r="E111" s="748" t="s">
        <v>1195</v>
      </c>
      <c r="F111" s="749"/>
    </row>
    <row r="112" spans="1:6" s="982" customFormat="1" ht="13.5" thickBot="1">
      <c r="A112" s="750" t="s">
        <v>1684</v>
      </c>
      <c r="B112" s="751"/>
      <c r="C112" s="751"/>
      <c r="D112" s="752"/>
      <c r="E112" s="753" t="s">
        <v>1195</v>
      </c>
      <c r="F112" s="754"/>
    </row>
    <row r="113" spans="1:6" s="982" customFormat="1" ht="45" customHeight="1" thickBot="1">
      <c r="A113" s="704"/>
      <c r="B113" s="705" t="s">
        <v>1683</v>
      </c>
      <c r="C113" s="706" t="s">
        <v>1684</v>
      </c>
      <c r="D113" s="755" t="s">
        <v>455</v>
      </c>
      <c r="E113" s="673">
        <v>115</v>
      </c>
      <c r="F113" s="674">
        <f t="shared" si="1"/>
        <v>69</v>
      </c>
    </row>
    <row r="114" spans="1:6" s="982" customFormat="1" ht="45" customHeight="1" thickBot="1">
      <c r="A114" s="704"/>
      <c r="B114" s="705" t="s">
        <v>2135</v>
      </c>
      <c r="C114" s="706" t="s">
        <v>1684</v>
      </c>
      <c r="D114" s="755" t="s">
        <v>455</v>
      </c>
      <c r="E114" s="673">
        <v>650</v>
      </c>
      <c r="F114" s="674">
        <f t="shared" si="1"/>
        <v>390</v>
      </c>
    </row>
    <row r="115" spans="1:6" s="982" customFormat="1" ht="13.5" thickBot="1">
      <c r="A115" s="744"/>
      <c r="B115" s="745"/>
      <c r="C115" s="746"/>
      <c r="D115" s="747"/>
      <c r="E115" s="748" t="s">
        <v>1195</v>
      </c>
      <c r="F115" s="749"/>
    </row>
    <row r="116" spans="1:6" s="982" customFormat="1" ht="13.5" thickBot="1">
      <c r="A116" s="750" t="s">
        <v>446</v>
      </c>
      <c r="B116" s="751"/>
      <c r="C116" s="751"/>
      <c r="D116" s="752"/>
      <c r="E116" s="753" t="s">
        <v>1195</v>
      </c>
      <c r="F116" s="754"/>
    </row>
    <row r="117" spans="1:6" s="982" customFormat="1" ht="13.5" thickBot="1">
      <c r="A117" s="704"/>
      <c r="B117" s="705" t="s">
        <v>1685</v>
      </c>
      <c r="C117" s="706" t="s">
        <v>1686</v>
      </c>
      <c r="D117" s="755" t="s">
        <v>455</v>
      </c>
      <c r="E117" s="673">
        <v>115</v>
      </c>
      <c r="F117" s="674">
        <f t="shared" si="1"/>
        <v>69</v>
      </c>
    </row>
    <row r="118" spans="1:6" s="982" customFormat="1" ht="60.75" customHeight="1" thickBot="1">
      <c r="A118" s="704"/>
      <c r="B118" s="670" t="s">
        <v>1688</v>
      </c>
      <c r="C118" s="671" t="s">
        <v>1687</v>
      </c>
      <c r="D118" s="755" t="s">
        <v>455</v>
      </c>
      <c r="E118" s="673">
        <v>295</v>
      </c>
      <c r="F118" s="674">
        <f t="shared" si="1"/>
        <v>177</v>
      </c>
    </row>
    <row r="119" spans="1:6" s="982" customFormat="1" ht="27.75" customHeight="1">
      <c r="A119" s="652"/>
      <c r="B119" s="756" t="s">
        <v>1689</v>
      </c>
      <c r="C119" s="757" t="s">
        <v>1690</v>
      </c>
      <c r="D119" s="758" t="s">
        <v>455</v>
      </c>
      <c r="E119" s="656">
        <v>75</v>
      </c>
      <c r="F119" s="657">
        <f t="shared" si="1"/>
        <v>45</v>
      </c>
    </row>
    <row r="120" spans="1:6" s="982" customFormat="1" ht="27.75" customHeight="1" thickBot="1">
      <c r="A120" s="685"/>
      <c r="B120" s="759" t="s">
        <v>1691</v>
      </c>
      <c r="C120" s="760" t="s">
        <v>1692</v>
      </c>
      <c r="D120" s="761" t="s">
        <v>455</v>
      </c>
      <c r="E120" s="683">
        <v>55</v>
      </c>
      <c r="F120" s="684">
        <f t="shared" si="1"/>
        <v>33</v>
      </c>
    </row>
    <row r="121" spans="1:6" s="982" customFormat="1" ht="57.75" customHeight="1" thickBot="1">
      <c r="A121" s="704"/>
      <c r="B121" s="705" t="s">
        <v>1693</v>
      </c>
      <c r="C121" s="706" t="s">
        <v>1694</v>
      </c>
      <c r="D121" s="755" t="s">
        <v>455</v>
      </c>
      <c r="E121" s="673">
        <v>46</v>
      </c>
      <c r="F121" s="674">
        <f t="shared" si="1"/>
        <v>27.599999999999998</v>
      </c>
    </row>
    <row r="122" spans="1:6" s="982" customFormat="1" ht="50.25" customHeight="1" thickBot="1">
      <c r="A122" s="704"/>
      <c r="B122" s="705" t="s">
        <v>1695</v>
      </c>
      <c r="C122" s="706" t="s">
        <v>1766</v>
      </c>
      <c r="D122" s="755" t="s">
        <v>455</v>
      </c>
      <c r="E122" s="673">
        <v>85</v>
      </c>
      <c r="F122" s="674">
        <f t="shared" si="1"/>
        <v>51</v>
      </c>
    </row>
    <row r="123" spans="1:6" s="982" customFormat="1" ht="45.75" customHeight="1" thickBot="1">
      <c r="A123" s="762"/>
      <c r="B123" s="705" t="s">
        <v>1697</v>
      </c>
      <c r="C123" s="706" t="s">
        <v>1696</v>
      </c>
      <c r="D123" s="755" t="s">
        <v>455</v>
      </c>
      <c r="E123" s="763">
        <v>115</v>
      </c>
      <c r="F123" s="764">
        <f t="shared" si="1"/>
        <v>69</v>
      </c>
    </row>
    <row r="124" spans="1:6" s="982" customFormat="1" ht="55.5" customHeight="1" thickBot="1">
      <c r="A124" s="704"/>
      <c r="B124" s="705" t="s">
        <v>1700</v>
      </c>
      <c r="C124" s="706" t="s">
        <v>1699</v>
      </c>
      <c r="D124" s="755" t="s">
        <v>455</v>
      </c>
      <c r="E124" s="673">
        <v>55</v>
      </c>
      <c r="F124" s="674">
        <f t="shared" si="1"/>
        <v>33</v>
      </c>
    </row>
    <row r="125" spans="1:6" s="982" customFormat="1" ht="13.5" thickBot="1">
      <c r="A125" s="704"/>
      <c r="B125" s="705" t="s">
        <v>1701</v>
      </c>
      <c r="C125" s="706" t="s">
        <v>1702</v>
      </c>
      <c r="D125" s="755" t="s">
        <v>455</v>
      </c>
      <c r="E125" s="673">
        <v>75</v>
      </c>
      <c r="F125" s="674">
        <f t="shared" si="1"/>
        <v>45</v>
      </c>
    </row>
    <row r="126" spans="1:6" s="982" customFormat="1" ht="13.5" thickBot="1">
      <c r="A126" s="704"/>
      <c r="B126" s="705" t="s">
        <v>1703</v>
      </c>
      <c r="C126" s="706" t="s">
        <v>1704</v>
      </c>
      <c r="D126" s="755" t="s">
        <v>455</v>
      </c>
      <c r="E126" s="673">
        <v>70</v>
      </c>
      <c r="F126" s="674">
        <f t="shared" si="1"/>
        <v>42</v>
      </c>
    </row>
    <row r="127" spans="1:6" s="982" customFormat="1" ht="83.25" customHeight="1">
      <c r="A127" s="652"/>
      <c r="B127" s="725" t="s">
        <v>1705</v>
      </c>
      <c r="C127" s="726" t="s">
        <v>1707</v>
      </c>
      <c r="D127" s="758" t="s">
        <v>455</v>
      </c>
      <c r="E127" s="656">
        <v>560</v>
      </c>
      <c r="F127" s="657">
        <f t="shared" si="1"/>
        <v>336</v>
      </c>
    </row>
    <row r="128" spans="1:6" s="982" customFormat="1" ht="83.25" customHeight="1" thickBot="1">
      <c r="A128" s="685"/>
      <c r="B128" s="759" t="s">
        <v>2147</v>
      </c>
      <c r="C128" s="760" t="s">
        <v>1706</v>
      </c>
      <c r="D128" s="761" t="s">
        <v>455</v>
      </c>
      <c r="E128" s="683">
        <v>300</v>
      </c>
      <c r="F128" s="684">
        <f t="shared" si="1"/>
        <v>180</v>
      </c>
    </row>
    <row r="129" spans="1:6" s="982" customFormat="1" ht="13.5" thickBot="1">
      <c r="A129" s="704"/>
      <c r="B129" s="705" t="s">
        <v>1708</v>
      </c>
      <c r="C129" s="706" t="s">
        <v>1709</v>
      </c>
      <c r="D129" s="755" t="s">
        <v>455</v>
      </c>
      <c r="E129" s="673">
        <v>300</v>
      </c>
      <c r="F129" s="674">
        <f t="shared" si="1"/>
        <v>180</v>
      </c>
    </row>
    <row r="130" spans="1:6" s="982" customFormat="1" ht="13.5" thickBot="1">
      <c r="A130" s="704"/>
      <c r="B130" s="705" t="s">
        <v>1710</v>
      </c>
      <c r="C130" s="706" t="s">
        <v>1711</v>
      </c>
      <c r="D130" s="755" t="s">
        <v>455</v>
      </c>
      <c r="E130" s="673">
        <v>340</v>
      </c>
      <c r="F130" s="674">
        <f t="shared" si="1"/>
        <v>204</v>
      </c>
    </row>
    <row r="131" spans="1:6" s="982" customFormat="1" ht="13.5" thickBot="1">
      <c r="A131" s="704"/>
      <c r="B131" s="705" t="s">
        <v>1662</v>
      </c>
      <c r="C131" s="706" t="s">
        <v>1663</v>
      </c>
      <c r="D131" s="755" t="s">
        <v>455</v>
      </c>
      <c r="E131" s="673">
        <v>1000</v>
      </c>
      <c r="F131" s="674">
        <f t="shared" si="1"/>
        <v>600</v>
      </c>
    </row>
    <row r="132" spans="1:6" s="982" customFormat="1" ht="57" customHeight="1" thickBot="1">
      <c r="A132" s="704"/>
      <c r="B132" s="765" t="s">
        <v>1269</v>
      </c>
      <c r="C132" s="766" t="s">
        <v>1664</v>
      </c>
      <c r="D132" s="672">
        <v>500</v>
      </c>
      <c r="E132" s="673">
        <v>90</v>
      </c>
      <c r="F132" s="674">
        <f t="shared" si="1"/>
        <v>54</v>
      </c>
    </row>
    <row r="133" spans="1:6" s="982" customFormat="1" ht="57" customHeight="1" thickBot="1">
      <c r="A133" s="704"/>
      <c r="B133" s="765" t="s">
        <v>1270</v>
      </c>
      <c r="C133" s="766" t="s">
        <v>1661</v>
      </c>
      <c r="D133" s="672">
        <v>5000</v>
      </c>
      <c r="E133" s="673">
        <v>55</v>
      </c>
      <c r="F133" s="674">
        <f t="shared" si="1"/>
        <v>33</v>
      </c>
    </row>
    <row r="134" spans="1:6" s="982" customFormat="1" ht="90" customHeight="1" thickBot="1">
      <c r="A134" s="704"/>
      <c r="B134" s="765" t="s">
        <v>1271</v>
      </c>
      <c r="C134" s="766" t="s">
        <v>1660</v>
      </c>
      <c r="D134" s="672">
        <v>5000</v>
      </c>
      <c r="E134" s="673">
        <v>105</v>
      </c>
      <c r="F134" s="674">
        <f t="shared" si="1"/>
        <v>63</v>
      </c>
    </row>
    <row r="135" spans="1:6" s="982" customFormat="1" ht="81" customHeight="1" thickBot="1">
      <c r="A135" s="704"/>
      <c r="B135" s="767" t="s">
        <v>1272</v>
      </c>
      <c r="C135" s="768" t="s">
        <v>1659</v>
      </c>
      <c r="D135" s="672">
        <v>5000</v>
      </c>
      <c r="E135" s="673">
        <v>330</v>
      </c>
      <c r="F135" s="674">
        <f t="shared" si="1"/>
        <v>198</v>
      </c>
    </row>
    <row r="136" spans="1:6" s="982" customFormat="1" ht="110.25" customHeight="1" thickBot="1">
      <c r="A136" s="704"/>
      <c r="B136" s="767" t="s">
        <v>1273</v>
      </c>
      <c r="C136" s="768" t="s">
        <v>1665</v>
      </c>
      <c r="D136" s="672">
        <v>5000</v>
      </c>
      <c r="E136" s="673">
        <v>345</v>
      </c>
      <c r="F136" s="674">
        <f t="shared" si="1"/>
        <v>207</v>
      </c>
    </row>
    <row r="137" spans="1:6" s="982" customFormat="1" ht="57" customHeight="1" thickBot="1">
      <c r="A137" s="704"/>
      <c r="B137" s="767" t="s">
        <v>1274</v>
      </c>
      <c r="C137" s="768" t="s">
        <v>1666</v>
      </c>
      <c r="D137" s="672">
        <v>5000</v>
      </c>
      <c r="E137" s="673">
        <v>55</v>
      </c>
      <c r="F137" s="674">
        <f t="shared" si="1"/>
        <v>33</v>
      </c>
    </row>
    <row r="138" spans="1:6" s="982" customFormat="1" ht="57" customHeight="1" thickBot="1">
      <c r="A138" s="704"/>
      <c r="B138" s="767" t="s">
        <v>1275</v>
      </c>
      <c r="C138" s="768" t="s">
        <v>1712</v>
      </c>
      <c r="D138" s="672">
        <v>5000</v>
      </c>
      <c r="E138" s="673">
        <v>85</v>
      </c>
      <c r="F138" s="674">
        <f t="shared" si="1"/>
        <v>51</v>
      </c>
    </row>
    <row r="139" spans="1:6" s="982" customFormat="1" ht="57" customHeight="1" thickBot="1">
      <c r="A139" s="704"/>
      <c r="B139" s="767" t="s">
        <v>2132</v>
      </c>
      <c r="C139" s="768" t="s">
        <v>1713</v>
      </c>
      <c r="D139" s="672">
        <v>5000</v>
      </c>
      <c r="E139" s="673">
        <v>105</v>
      </c>
      <c r="F139" s="674">
        <f t="shared" si="1"/>
        <v>63</v>
      </c>
    </row>
    <row r="140" spans="1:6" s="982" customFormat="1" ht="57" customHeight="1" thickBot="1">
      <c r="A140" s="704"/>
      <c r="B140" s="767" t="s">
        <v>2148</v>
      </c>
      <c r="C140" s="768" t="s">
        <v>2304</v>
      </c>
      <c r="D140" s="672"/>
      <c r="E140" s="673">
        <v>55</v>
      </c>
      <c r="F140" s="674">
        <f t="shared" ref="F140" si="2">IF(E140="","",((E140)-(E140)/100*($D$2)))</f>
        <v>33</v>
      </c>
    </row>
    <row r="141" spans="1:6" s="982" customFormat="1" ht="57" customHeight="1" thickBot="1">
      <c r="A141" s="704"/>
      <c r="B141" s="767" t="s">
        <v>2133</v>
      </c>
      <c r="C141" s="768" t="s">
        <v>1714</v>
      </c>
      <c r="D141" s="672">
        <v>5000</v>
      </c>
      <c r="E141" s="673">
        <v>105</v>
      </c>
      <c r="F141" s="674">
        <f t="shared" si="1"/>
        <v>63</v>
      </c>
    </row>
    <row r="142" spans="1:6" s="982" customFormat="1" ht="48" customHeight="1" thickBot="1">
      <c r="A142" s="704"/>
      <c r="B142" s="767" t="s">
        <v>1276</v>
      </c>
      <c r="C142" s="768" t="s">
        <v>1715</v>
      </c>
      <c r="D142" s="672">
        <v>5000</v>
      </c>
      <c r="E142" s="673">
        <v>75</v>
      </c>
      <c r="F142" s="674">
        <f t="shared" si="1"/>
        <v>45</v>
      </c>
    </row>
    <row r="143" spans="1:6" s="982" customFormat="1" ht="62.25" customHeight="1" thickBot="1">
      <c r="A143" s="704"/>
      <c r="B143" s="767" t="s">
        <v>1277</v>
      </c>
      <c r="C143" s="768" t="s">
        <v>1716</v>
      </c>
      <c r="D143" s="672">
        <v>5000</v>
      </c>
      <c r="E143" s="673">
        <v>75</v>
      </c>
      <c r="F143" s="674">
        <f t="shared" ref="F143:F178" si="3">IF(E143="","",((E143)-(E143)/100*($D$2)))</f>
        <v>45</v>
      </c>
    </row>
    <row r="144" spans="1:6" s="982" customFormat="1" ht="65.25" customHeight="1" thickBot="1">
      <c r="A144" s="704"/>
      <c r="B144" s="767" t="s">
        <v>1278</v>
      </c>
      <c r="C144" s="768" t="s">
        <v>1717</v>
      </c>
      <c r="D144" s="672">
        <v>500</v>
      </c>
      <c r="E144" s="673">
        <v>55</v>
      </c>
      <c r="F144" s="674">
        <f t="shared" si="3"/>
        <v>33</v>
      </c>
    </row>
    <row r="145" spans="1:6" s="982" customFormat="1" ht="134.25" customHeight="1" thickBot="1">
      <c r="A145" s="704"/>
      <c r="B145" s="767" t="s">
        <v>1279</v>
      </c>
      <c r="C145" s="768" t="s">
        <v>1718</v>
      </c>
      <c r="D145" s="672">
        <v>500</v>
      </c>
      <c r="E145" s="673">
        <v>40</v>
      </c>
      <c r="F145" s="674">
        <f t="shared" si="3"/>
        <v>24</v>
      </c>
    </row>
    <row r="146" spans="1:6" s="982" customFormat="1" ht="63.75" customHeight="1" thickBot="1">
      <c r="A146" s="704"/>
      <c r="B146" s="767" t="s">
        <v>1280</v>
      </c>
      <c r="C146" s="768" t="s">
        <v>1719</v>
      </c>
      <c r="D146" s="672">
        <v>5000</v>
      </c>
      <c r="E146" s="673">
        <v>105</v>
      </c>
      <c r="F146" s="674">
        <f t="shared" si="3"/>
        <v>63</v>
      </c>
    </row>
    <row r="147" spans="1:6" s="982" customFormat="1" ht="48" customHeight="1" thickBot="1">
      <c r="A147" s="704"/>
      <c r="B147" s="767" t="s">
        <v>1281</v>
      </c>
      <c r="C147" s="768" t="s">
        <v>1720</v>
      </c>
      <c r="D147" s="672">
        <v>50</v>
      </c>
      <c r="E147" s="673">
        <v>90</v>
      </c>
      <c r="F147" s="674">
        <f t="shared" si="3"/>
        <v>54</v>
      </c>
    </row>
    <row r="148" spans="1:6" s="982" customFormat="1" ht="48" customHeight="1" thickBot="1">
      <c r="A148" s="704"/>
      <c r="B148" s="767" t="s">
        <v>1282</v>
      </c>
      <c r="C148" s="768" t="s">
        <v>1721</v>
      </c>
      <c r="D148" s="672">
        <v>5000</v>
      </c>
      <c r="E148" s="673">
        <v>105</v>
      </c>
      <c r="F148" s="674">
        <f t="shared" si="3"/>
        <v>63</v>
      </c>
    </row>
    <row r="149" spans="1:6" s="982" customFormat="1" ht="85.5" customHeight="1" thickBot="1">
      <c r="A149" s="704"/>
      <c r="B149" s="765" t="s">
        <v>1283</v>
      </c>
      <c r="C149" s="766" t="s">
        <v>1722</v>
      </c>
      <c r="D149" s="672">
        <v>500</v>
      </c>
      <c r="E149" s="673">
        <v>115</v>
      </c>
      <c r="F149" s="674">
        <f t="shared" si="3"/>
        <v>69</v>
      </c>
    </row>
    <row r="150" spans="1:6" s="982" customFormat="1" ht="86.25" customHeight="1" thickBot="1">
      <c r="A150" s="704"/>
      <c r="B150" s="765" t="s">
        <v>1284</v>
      </c>
      <c r="C150" s="766" t="s">
        <v>1723</v>
      </c>
      <c r="D150" s="672"/>
      <c r="E150" s="673">
        <v>85</v>
      </c>
      <c r="F150" s="674">
        <f t="shared" si="3"/>
        <v>51</v>
      </c>
    </row>
    <row r="151" spans="1:6" s="982" customFormat="1" ht="71.25" customHeight="1" thickBot="1">
      <c r="A151" s="704"/>
      <c r="B151" s="765" t="s">
        <v>1285</v>
      </c>
      <c r="C151" s="766" t="s">
        <v>1724</v>
      </c>
      <c r="D151" s="672"/>
      <c r="E151" s="673">
        <v>85</v>
      </c>
      <c r="F151" s="674">
        <f t="shared" si="3"/>
        <v>51</v>
      </c>
    </row>
    <row r="152" spans="1:6" s="982" customFormat="1" ht="76.5" customHeight="1" thickBot="1">
      <c r="A152" s="704"/>
      <c r="B152" s="765" t="s">
        <v>1286</v>
      </c>
      <c r="C152" s="766" t="s">
        <v>1725</v>
      </c>
      <c r="D152" s="672">
        <v>5000</v>
      </c>
      <c r="E152" s="673">
        <v>330</v>
      </c>
      <c r="F152" s="674">
        <f t="shared" si="3"/>
        <v>198</v>
      </c>
    </row>
    <row r="153" spans="1:6" s="982" customFormat="1" ht="57" customHeight="1" thickBot="1">
      <c r="A153" s="704"/>
      <c r="B153" s="765" t="s">
        <v>1287</v>
      </c>
      <c r="C153" s="766" t="s">
        <v>1725</v>
      </c>
      <c r="D153" s="672">
        <v>10000</v>
      </c>
      <c r="E153" s="673">
        <v>800</v>
      </c>
      <c r="F153" s="674">
        <f t="shared" si="3"/>
        <v>480</v>
      </c>
    </row>
    <row r="154" spans="1:6" s="982" customFormat="1" ht="75.75" customHeight="1" thickBot="1">
      <c r="A154" s="704"/>
      <c r="B154" s="765" t="s">
        <v>1288</v>
      </c>
      <c r="C154" s="766" t="s">
        <v>1726</v>
      </c>
      <c r="D154" s="672"/>
      <c r="E154" s="673">
        <v>90</v>
      </c>
      <c r="F154" s="674">
        <f t="shared" si="3"/>
        <v>54</v>
      </c>
    </row>
    <row r="155" spans="1:6" s="982" customFormat="1" ht="57" customHeight="1" thickBot="1">
      <c r="A155" s="704"/>
      <c r="B155" s="765" t="s">
        <v>1728</v>
      </c>
      <c r="C155" s="766" t="s">
        <v>1727</v>
      </c>
      <c r="D155" s="672"/>
      <c r="E155" s="673">
        <v>50</v>
      </c>
      <c r="F155" s="674">
        <f t="shared" si="3"/>
        <v>30</v>
      </c>
    </row>
    <row r="156" spans="1:6" s="982" customFormat="1" ht="57" customHeight="1" thickBot="1">
      <c r="A156" s="669"/>
      <c r="B156" s="1025" t="s">
        <v>1730</v>
      </c>
      <c r="C156" s="1026" t="s">
        <v>1729</v>
      </c>
      <c r="D156" s="1027"/>
      <c r="E156" s="1028">
        <v>245</v>
      </c>
      <c r="F156" s="1029">
        <f t="shared" si="3"/>
        <v>147</v>
      </c>
    </row>
    <row r="157" spans="1:6" s="982" customFormat="1" ht="79.5" customHeight="1" thickBot="1">
      <c r="A157" s="704"/>
      <c r="B157" s="765" t="s">
        <v>1732</v>
      </c>
      <c r="C157" s="766" t="s">
        <v>1731</v>
      </c>
      <c r="D157" s="672">
        <v>10000</v>
      </c>
      <c r="E157" s="673">
        <v>600</v>
      </c>
      <c r="F157" s="674">
        <f t="shared" si="3"/>
        <v>360</v>
      </c>
    </row>
    <row r="158" spans="1:6" s="982" customFormat="1" ht="72" customHeight="1" thickBot="1">
      <c r="A158" s="704"/>
      <c r="B158" s="765" t="s">
        <v>1734</v>
      </c>
      <c r="C158" s="766" t="s">
        <v>1733</v>
      </c>
      <c r="D158" s="672">
        <v>30000</v>
      </c>
      <c r="E158" s="673">
        <v>800</v>
      </c>
      <c r="F158" s="674">
        <f t="shared" si="3"/>
        <v>480</v>
      </c>
    </row>
    <row r="159" spans="1:6" s="982" customFormat="1" ht="77.25" customHeight="1" thickBot="1">
      <c r="A159" s="704"/>
      <c r="B159" s="765" t="s">
        <v>1735</v>
      </c>
      <c r="C159" s="766" t="s">
        <v>1726</v>
      </c>
      <c r="D159" s="672">
        <v>100000</v>
      </c>
      <c r="E159" s="673">
        <v>1150</v>
      </c>
      <c r="F159" s="674">
        <f t="shared" si="3"/>
        <v>690</v>
      </c>
    </row>
    <row r="160" spans="1:6" s="982" customFormat="1" ht="64.5" customHeight="1" thickBot="1">
      <c r="A160" s="704"/>
      <c r="B160" s="769" t="s">
        <v>1736</v>
      </c>
      <c r="C160" s="770" t="s">
        <v>1737</v>
      </c>
      <c r="D160" s="672">
        <v>5000</v>
      </c>
      <c r="E160" s="673">
        <v>160</v>
      </c>
      <c r="F160" s="674">
        <f t="shared" si="3"/>
        <v>96</v>
      </c>
    </row>
    <row r="161" spans="1:7" s="982" customFormat="1" ht="87" customHeight="1" thickBot="1">
      <c r="A161" s="704"/>
      <c r="B161" s="769" t="s">
        <v>1738</v>
      </c>
      <c r="C161" s="770" t="s">
        <v>1739</v>
      </c>
      <c r="D161" s="672">
        <v>5000</v>
      </c>
      <c r="E161" s="673">
        <v>160</v>
      </c>
      <c r="F161" s="674">
        <f t="shared" si="3"/>
        <v>96</v>
      </c>
    </row>
    <row r="162" spans="1:7" s="982" customFormat="1" ht="57.75" customHeight="1" thickBot="1">
      <c r="A162" s="704"/>
      <c r="B162" s="769" t="s">
        <v>2178</v>
      </c>
      <c r="C162" s="770" t="s">
        <v>2305</v>
      </c>
      <c r="D162" s="672"/>
      <c r="E162" s="673">
        <v>45</v>
      </c>
      <c r="F162" s="674">
        <f t="shared" ref="F162" si="4">IF(E162="","",((E162)-(E162)/100*($D$2)))</f>
        <v>27</v>
      </c>
    </row>
    <row r="163" spans="1:7" s="982" customFormat="1" ht="57.75" customHeight="1" thickBot="1">
      <c r="A163" s="704"/>
      <c r="B163" s="769" t="s">
        <v>2169</v>
      </c>
      <c r="C163" s="770" t="s">
        <v>2305</v>
      </c>
      <c r="D163" s="672"/>
      <c r="E163" s="673">
        <v>90</v>
      </c>
      <c r="F163" s="674">
        <f t="shared" ref="F163" si="5">IF(E163="","",((E163)-(E163)/100*($D$2)))</f>
        <v>54</v>
      </c>
    </row>
    <row r="164" spans="1:7" s="982" customFormat="1" ht="51.75" thickBot="1">
      <c r="A164" s="704"/>
      <c r="B164" s="769" t="s">
        <v>2180</v>
      </c>
      <c r="C164" s="770" t="s">
        <v>2307</v>
      </c>
      <c r="D164" s="672"/>
      <c r="E164" s="673">
        <v>590</v>
      </c>
      <c r="F164" s="674">
        <f t="shared" ref="F164" si="6">IF(E164="","",((E164)-(E164)/100*($D$2)))</f>
        <v>354</v>
      </c>
    </row>
    <row r="165" spans="1:7" s="982" customFormat="1" ht="90" thickBot="1">
      <c r="A165" s="704"/>
      <c r="B165" s="769" t="s">
        <v>2237</v>
      </c>
      <c r="C165" s="770" t="s">
        <v>2306</v>
      </c>
      <c r="D165" s="672"/>
      <c r="E165" s="673">
        <v>900</v>
      </c>
      <c r="F165" s="674">
        <f t="shared" ref="F165" si="7">IF(E165="","",((E165)-(E165)/100*($D$2)))</f>
        <v>540</v>
      </c>
    </row>
    <row r="166" spans="1:7" s="982" customFormat="1" ht="45" customHeight="1" thickBot="1">
      <c r="A166" s="704"/>
      <c r="B166" s="765" t="s">
        <v>1740</v>
      </c>
      <c r="C166" s="766" t="s">
        <v>1698</v>
      </c>
      <c r="D166" s="672"/>
      <c r="E166" s="673">
        <v>55</v>
      </c>
      <c r="F166" s="674">
        <f t="shared" si="3"/>
        <v>33</v>
      </c>
    </row>
    <row r="167" spans="1:7" s="982" customFormat="1" ht="69" customHeight="1" thickBot="1">
      <c r="A167" s="704"/>
      <c r="B167" s="765" t="s">
        <v>2179</v>
      </c>
      <c r="C167" s="766" t="s">
        <v>2308</v>
      </c>
      <c r="D167" s="672"/>
      <c r="E167" s="673">
        <v>100</v>
      </c>
      <c r="F167" s="674">
        <f t="shared" ref="F167" si="8">IF(E167="","",((E167)-(E167)/100*($D$2)))</f>
        <v>60</v>
      </c>
    </row>
    <row r="168" spans="1:7" s="982" customFormat="1" ht="13.5" thickBot="1">
      <c r="A168" s="693"/>
      <c r="B168" s="694"/>
      <c r="C168" s="695"/>
      <c r="D168" s="696"/>
      <c r="E168" s="697" t="s">
        <v>1195</v>
      </c>
      <c r="F168" s="698" t="str">
        <f t="shared" si="3"/>
        <v/>
      </c>
    </row>
    <row r="169" spans="1:7" s="982" customFormat="1" ht="13.5" thickBot="1">
      <c r="A169" s="771" t="s">
        <v>1609</v>
      </c>
      <c r="B169" s="772"/>
      <c r="C169" s="772"/>
      <c r="D169" s="772"/>
      <c r="E169" s="753" t="s">
        <v>1195</v>
      </c>
      <c r="F169" s="773"/>
      <c r="G169" s="984"/>
    </row>
    <row r="170" spans="1:7" s="982" customFormat="1" ht="21.75" customHeight="1">
      <c r="A170" s="774"/>
      <c r="B170" s="653" t="s">
        <v>1610</v>
      </c>
      <c r="C170" s="654"/>
      <c r="D170" s="655">
        <v>1000</v>
      </c>
      <c r="E170" s="656">
        <v>530</v>
      </c>
      <c r="F170" s="657">
        <f t="shared" si="3"/>
        <v>318</v>
      </c>
    </row>
    <row r="171" spans="1:7" s="982" customFormat="1" ht="21.75" customHeight="1">
      <c r="A171" s="775"/>
      <c r="B171" s="659" t="s">
        <v>1611</v>
      </c>
      <c r="C171" s="660"/>
      <c r="D171" s="661">
        <v>2000</v>
      </c>
      <c r="E171" s="662">
        <v>530</v>
      </c>
      <c r="F171" s="663">
        <f t="shared" si="3"/>
        <v>318</v>
      </c>
    </row>
    <row r="172" spans="1:7" s="982" customFormat="1" ht="21.75" customHeight="1">
      <c r="A172" s="775"/>
      <c r="B172" s="659" t="s">
        <v>1612</v>
      </c>
      <c r="C172" s="660"/>
      <c r="D172" s="661">
        <v>5000</v>
      </c>
      <c r="E172" s="662">
        <v>690</v>
      </c>
      <c r="F172" s="663">
        <f t="shared" si="3"/>
        <v>414</v>
      </c>
    </row>
    <row r="173" spans="1:7" s="982" customFormat="1" ht="21.75" customHeight="1">
      <c r="A173" s="775"/>
      <c r="B173" s="659" t="s">
        <v>1613</v>
      </c>
      <c r="C173" s="660"/>
      <c r="D173" s="661">
        <v>10000</v>
      </c>
      <c r="E173" s="662">
        <v>790</v>
      </c>
      <c r="F173" s="663">
        <f t="shared" si="3"/>
        <v>474</v>
      </c>
    </row>
    <row r="174" spans="1:7" s="982" customFormat="1" ht="21.75" customHeight="1">
      <c r="A174" s="775"/>
      <c r="B174" s="659" t="s">
        <v>1614</v>
      </c>
      <c r="C174" s="660"/>
      <c r="D174" s="661">
        <v>20000</v>
      </c>
      <c r="E174" s="662">
        <v>790</v>
      </c>
      <c r="F174" s="663">
        <f t="shared" si="3"/>
        <v>474</v>
      </c>
    </row>
    <row r="175" spans="1:7" s="982" customFormat="1" ht="21.75" customHeight="1">
      <c r="A175" s="775"/>
      <c r="B175" s="659" t="s">
        <v>1615</v>
      </c>
      <c r="C175" s="660"/>
      <c r="D175" s="661">
        <v>50000</v>
      </c>
      <c r="E175" s="662">
        <v>900</v>
      </c>
      <c r="F175" s="663">
        <f t="shared" si="3"/>
        <v>540</v>
      </c>
    </row>
    <row r="176" spans="1:7" s="982" customFormat="1" ht="21.75" customHeight="1">
      <c r="A176" s="775"/>
      <c r="B176" s="659" t="s">
        <v>1616</v>
      </c>
      <c r="C176" s="660"/>
      <c r="D176" s="661">
        <v>100000</v>
      </c>
      <c r="E176" s="662">
        <v>1060</v>
      </c>
      <c r="F176" s="663">
        <f t="shared" si="3"/>
        <v>636</v>
      </c>
    </row>
    <row r="177" spans="1:6" s="982" customFormat="1" ht="21.75" customHeight="1">
      <c r="A177" s="775"/>
      <c r="B177" s="659" t="s">
        <v>1617</v>
      </c>
      <c r="C177" s="660"/>
      <c r="D177" s="661">
        <v>200000</v>
      </c>
      <c r="E177" s="662">
        <v>1499</v>
      </c>
      <c r="F177" s="663">
        <f t="shared" si="3"/>
        <v>899.4</v>
      </c>
    </row>
    <row r="178" spans="1:6" s="982" customFormat="1" ht="21.75" customHeight="1" thickBot="1">
      <c r="A178" s="776"/>
      <c r="B178" s="680" t="s">
        <v>1618</v>
      </c>
      <c r="C178" s="681"/>
      <c r="D178" s="686">
        <v>500000</v>
      </c>
      <c r="E178" s="683">
        <v>1799</v>
      </c>
      <c r="F178" s="684">
        <f t="shared" si="3"/>
        <v>1079.4000000000001</v>
      </c>
    </row>
    <row r="179" spans="1:6" s="982" customFormat="1" ht="25.5" customHeight="1" thickBot="1">
      <c r="A179" s="693"/>
      <c r="B179" s="777"/>
      <c r="C179" s="778"/>
      <c r="D179" s="696"/>
      <c r="E179" s="697" t="s">
        <v>1195</v>
      </c>
      <c r="F179" s="698" t="str">
        <f>IF(E179="","",((E179)-(E179)/100*($D$2)))</f>
        <v/>
      </c>
    </row>
    <row r="180" spans="1:6" s="985" customFormat="1" ht="20.100000000000001" customHeight="1" thickBot="1">
      <c r="A180" s="779" t="s">
        <v>1619</v>
      </c>
      <c r="B180" s="780"/>
      <c r="C180" s="780"/>
      <c r="D180" s="780"/>
      <c r="E180" s="780" t="s">
        <v>1195</v>
      </c>
      <c r="F180" s="781"/>
    </row>
    <row r="181" spans="1:6" s="982" customFormat="1" ht="48" customHeight="1" thickBot="1">
      <c r="A181" s="704"/>
      <c r="B181" s="769" t="s">
        <v>1289</v>
      </c>
      <c r="C181" s="770"/>
      <c r="D181" s="782">
        <v>10</v>
      </c>
      <c r="E181" s="673">
        <v>1850</v>
      </c>
      <c r="F181" s="674">
        <f t="shared" ref="F181:F185" si="9">IF(E181="","",((E181)-(E181)/100*($D$2)))</f>
        <v>1110</v>
      </c>
    </row>
    <row r="182" spans="1:6" s="982" customFormat="1" ht="55.5" customHeight="1" thickBot="1">
      <c r="A182" s="652"/>
      <c r="B182" s="712" t="s">
        <v>1290</v>
      </c>
      <c r="C182" s="713"/>
      <c r="D182" s="783">
        <v>1</v>
      </c>
      <c r="E182" s="656">
        <v>1450</v>
      </c>
      <c r="F182" s="657">
        <f t="shared" si="9"/>
        <v>870</v>
      </c>
    </row>
    <row r="183" spans="1:6" s="982" customFormat="1" ht="22.5" customHeight="1">
      <c r="A183" s="652"/>
      <c r="B183" s="653" t="s">
        <v>1291</v>
      </c>
      <c r="C183" s="654"/>
      <c r="D183" s="783">
        <v>50</v>
      </c>
      <c r="E183" s="656">
        <v>2290</v>
      </c>
      <c r="F183" s="657">
        <f t="shared" si="9"/>
        <v>1374</v>
      </c>
    </row>
    <row r="184" spans="1:6" s="982" customFormat="1" ht="22.5" customHeight="1" thickBot="1">
      <c r="A184" s="685"/>
      <c r="B184" s="680" t="s">
        <v>1292</v>
      </c>
      <c r="C184" s="681"/>
      <c r="D184" s="784">
        <v>500</v>
      </c>
      <c r="E184" s="683">
        <v>2290</v>
      </c>
      <c r="F184" s="684">
        <f t="shared" si="9"/>
        <v>1374</v>
      </c>
    </row>
    <row r="185" spans="1:6" s="982" customFormat="1" ht="25.5" customHeight="1" thickBot="1">
      <c r="A185" s="785"/>
      <c r="B185" s="694"/>
      <c r="C185" s="695"/>
      <c r="D185" s="786"/>
      <c r="E185" s="697" t="s">
        <v>1195</v>
      </c>
      <c r="F185" s="698" t="str">
        <f t="shared" si="9"/>
        <v/>
      </c>
    </row>
    <row r="186" spans="1:6" s="985" customFormat="1" ht="20.100000000000001" customHeight="1" thickBot="1">
      <c r="A186" s="787" t="s">
        <v>1293</v>
      </c>
      <c r="B186" s="788"/>
      <c r="C186" s="788"/>
      <c r="D186" s="788"/>
      <c r="E186" s="788" t="s">
        <v>1195</v>
      </c>
      <c r="F186" s="789"/>
    </row>
    <row r="187" spans="1:6" s="982" customFormat="1" ht="40.5" customHeight="1">
      <c r="A187" s="652"/>
      <c r="B187" s="725" t="s">
        <v>2136</v>
      </c>
      <c r="C187" s="726"/>
      <c r="D187" s="790">
        <v>200</v>
      </c>
      <c r="E187" s="656">
        <v>80</v>
      </c>
      <c r="F187" s="657">
        <f t="shared" ref="F187:F196" si="10">IF(E187="","",((E187)-(E187)/100*($D$2)))</f>
        <v>48</v>
      </c>
    </row>
    <row r="188" spans="1:6" s="982" customFormat="1" ht="40.5" customHeight="1">
      <c r="A188" s="658"/>
      <c r="B188" s="791" t="s">
        <v>2137</v>
      </c>
      <c r="C188" s="735"/>
      <c r="D188" s="792">
        <v>300</v>
      </c>
      <c r="E188" s="662">
        <v>110</v>
      </c>
      <c r="F188" s="663">
        <f t="shared" si="10"/>
        <v>66</v>
      </c>
    </row>
    <row r="189" spans="1:6" s="982" customFormat="1" ht="40.5" customHeight="1" thickBot="1">
      <c r="A189" s="685"/>
      <c r="B189" s="759" t="s">
        <v>1749</v>
      </c>
      <c r="C189" s="760" t="s">
        <v>1748</v>
      </c>
      <c r="D189" s="793">
        <v>300</v>
      </c>
      <c r="E189" s="683">
        <v>110</v>
      </c>
      <c r="F189" s="684">
        <f t="shared" si="10"/>
        <v>66</v>
      </c>
    </row>
    <row r="190" spans="1:6" s="982" customFormat="1" ht="13.5" thickBot="1">
      <c r="A190" s="669"/>
      <c r="B190" s="705" t="s">
        <v>1746</v>
      </c>
      <c r="C190" s="706" t="s">
        <v>1747</v>
      </c>
      <c r="D190" s="794" t="s">
        <v>1295</v>
      </c>
      <c r="E190" s="673">
        <v>200</v>
      </c>
      <c r="F190" s="674">
        <f t="shared" si="10"/>
        <v>120</v>
      </c>
    </row>
    <row r="191" spans="1:6" s="982" customFormat="1" ht="12.75">
      <c r="A191" s="652"/>
      <c r="B191" s="725" t="s">
        <v>1620</v>
      </c>
      <c r="C191" s="726"/>
      <c r="D191" s="790" t="s">
        <v>1294</v>
      </c>
      <c r="E191" s="656">
        <v>605</v>
      </c>
      <c r="F191" s="657">
        <f t="shared" si="10"/>
        <v>363</v>
      </c>
    </row>
    <row r="192" spans="1:6" s="982" customFormat="1" ht="12.75">
      <c r="A192" s="658"/>
      <c r="B192" s="791" t="s">
        <v>1621</v>
      </c>
      <c r="C192" s="735"/>
      <c r="D192" s="792" t="s">
        <v>1295</v>
      </c>
      <c r="E192" s="662">
        <v>630</v>
      </c>
      <c r="F192" s="663">
        <f t="shared" si="10"/>
        <v>378</v>
      </c>
    </row>
    <row r="193" spans="1:6" s="982" customFormat="1" ht="12.75">
      <c r="A193" s="658"/>
      <c r="B193" s="791" t="s">
        <v>1622</v>
      </c>
      <c r="C193" s="735"/>
      <c r="D193" s="792" t="s">
        <v>1296</v>
      </c>
      <c r="E193" s="662">
        <v>895</v>
      </c>
      <c r="F193" s="663">
        <f t="shared" si="10"/>
        <v>537</v>
      </c>
    </row>
    <row r="194" spans="1:6" s="982" customFormat="1" ht="12.75">
      <c r="A194" s="658"/>
      <c r="B194" s="791" t="s">
        <v>1623</v>
      </c>
      <c r="C194" s="1020" t="s">
        <v>1624</v>
      </c>
      <c r="D194" s="795" t="s">
        <v>455</v>
      </c>
      <c r="E194" s="662">
        <v>360</v>
      </c>
      <c r="F194" s="663">
        <f t="shared" si="10"/>
        <v>216</v>
      </c>
    </row>
    <row r="195" spans="1:6" s="982" customFormat="1" ht="13.5" thickBot="1">
      <c r="A195" s="685"/>
      <c r="B195" s="759" t="s">
        <v>1625</v>
      </c>
      <c r="C195" s="1021" t="s">
        <v>1626</v>
      </c>
      <c r="D195" s="761" t="s">
        <v>455</v>
      </c>
      <c r="E195" s="683">
        <v>190</v>
      </c>
      <c r="F195" s="684">
        <f t="shared" si="10"/>
        <v>114</v>
      </c>
    </row>
    <row r="196" spans="1:6" s="982" customFormat="1" ht="25.5" customHeight="1" thickBot="1">
      <c r="A196" s="693"/>
      <c r="B196" s="694"/>
      <c r="C196" s="695"/>
      <c r="D196" s="696"/>
      <c r="E196" s="697" t="s">
        <v>1195</v>
      </c>
      <c r="F196" s="698" t="str">
        <f t="shared" si="10"/>
        <v/>
      </c>
    </row>
    <row r="197" spans="1:6" s="981" customFormat="1" ht="20.100000000000001" customHeight="1" thickBot="1">
      <c r="A197" s="796" t="s">
        <v>1627</v>
      </c>
      <c r="B197" s="797"/>
      <c r="C197" s="797"/>
      <c r="D197" s="798"/>
      <c r="E197" s="798" t="s">
        <v>1195</v>
      </c>
      <c r="F197" s="799"/>
    </row>
    <row r="198" spans="1:6" s="986" customFormat="1" ht="12.75">
      <c r="A198" s="801"/>
      <c r="B198" s="802" t="s">
        <v>1750</v>
      </c>
      <c r="C198" s="803"/>
      <c r="D198" s="804">
        <v>1000</v>
      </c>
      <c r="E198" s="656">
        <v>285</v>
      </c>
      <c r="F198" s="657">
        <f t="shared" ref="F198:F216" si="11">IF(E198="","",((E198)-(E198)/100*($D$2)))</f>
        <v>171</v>
      </c>
    </row>
    <row r="199" spans="1:6" s="986" customFormat="1" ht="12.75">
      <c r="A199" s="805"/>
      <c r="B199" s="806" t="s">
        <v>1751</v>
      </c>
      <c r="C199" s="807"/>
      <c r="D199" s="808">
        <v>1000</v>
      </c>
      <c r="E199" s="662">
        <v>360</v>
      </c>
      <c r="F199" s="663">
        <f t="shared" si="11"/>
        <v>216</v>
      </c>
    </row>
    <row r="200" spans="1:6" s="986" customFormat="1" ht="12.75">
      <c r="A200" s="805"/>
      <c r="B200" s="806" t="s">
        <v>1752</v>
      </c>
      <c r="C200" s="807"/>
      <c r="D200" s="808">
        <v>1000</v>
      </c>
      <c r="E200" s="662">
        <v>325</v>
      </c>
      <c r="F200" s="663">
        <f t="shared" si="11"/>
        <v>195</v>
      </c>
    </row>
    <row r="201" spans="1:6" s="986" customFormat="1" ht="13.5" thickBot="1">
      <c r="A201" s="809"/>
      <c r="B201" s="810" t="s">
        <v>1753</v>
      </c>
      <c r="C201" s="811"/>
      <c r="D201" s="812">
        <v>2000</v>
      </c>
      <c r="E201" s="683">
        <v>260</v>
      </c>
      <c r="F201" s="684">
        <f t="shared" si="11"/>
        <v>156</v>
      </c>
    </row>
    <row r="202" spans="1:6" s="986" customFormat="1" ht="21.75" customHeight="1">
      <c r="A202" s="813"/>
      <c r="B202" s="814" t="s">
        <v>1754</v>
      </c>
      <c r="C202" s="814"/>
      <c r="D202" s="815">
        <v>1250</v>
      </c>
      <c r="E202" s="662">
        <v>325</v>
      </c>
      <c r="F202" s="663">
        <f t="shared" si="11"/>
        <v>195</v>
      </c>
    </row>
    <row r="203" spans="1:6" s="986" customFormat="1" ht="21.75" customHeight="1">
      <c r="A203" s="816"/>
      <c r="B203" s="814" t="s">
        <v>1755</v>
      </c>
      <c r="C203" s="814"/>
      <c r="D203" s="815">
        <v>1250</v>
      </c>
      <c r="E203" s="662">
        <v>415</v>
      </c>
      <c r="F203" s="663">
        <f t="shared" si="11"/>
        <v>249</v>
      </c>
    </row>
    <row r="204" spans="1:6" s="986" customFormat="1" ht="21.75" customHeight="1">
      <c r="A204" s="816"/>
      <c r="B204" s="814" t="s">
        <v>1756</v>
      </c>
      <c r="C204" s="814"/>
      <c r="D204" s="815">
        <v>1250</v>
      </c>
      <c r="E204" s="662">
        <v>425</v>
      </c>
      <c r="F204" s="663">
        <f t="shared" si="11"/>
        <v>255</v>
      </c>
    </row>
    <row r="205" spans="1:6" s="986" customFormat="1" ht="21.75" customHeight="1" thickBot="1">
      <c r="A205" s="817"/>
      <c r="B205" s="814" t="s">
        <v>1757</v>
      </c>
      <c r="C205" s="814"/>
      <c r="D205" s="815">
        <v>1250</v>
      </c>
      <c r="E205" s="662">
        <v>360</v>
      </c>
      <c r="F205" s="663">
        <f t="shared" si="11"/>
        <v>216</v>
      </c>
    </row>
    <row r="206" spans="1:6" s="986" customFormat="1" ht="21.75" customHeight="1">
      <c r="A206" s="801"/>
      <c r="B206" s="802" t="s">
        <v>1758</v>
      </c>
      <c r="C206" s="803"/>
      <c r="D206" s="804">
        <v>1250</v>
      </c>
      <c r="E206" s="656">
        <v>325</v>
      </c>
      <c r="F206" s="657">
        <f t="shared" si="11"/>
        <v>195</v>
      </c>
    </row>
    <row r="207" spans="1:6" s="986" customFormat="1" ht="21.75" customHeight="1">
      <c r="A207" s="805"/>
      <c r="B207" s="806" t="s">
        <v>1759</v>
      </c>
      <c r="C207" s="807"/>
      <c r="D207" s="808">
        <v>1250</v>
      </c>
      <c r="E207" s="662">
        <v>415</v>
      </c>
      <c r="F207" s="663">
        <f t="shared" si="11"/>
        <v>249</v>
      </c>
    </row>
    <row r="208" spans="1:6" s="986" customFormat="1" ht="21.75" customHeight="1" thickBot="1">
      <c r="A208" s="809"/>
      <c r="B208" s="810" t="s">
        <v>1760</v>
      </c>
      <c r="C208" s="811"/>
      <c r="D208" s="812">
        <v>1250</v>
      </c>
      <c r="E208" s="683">
        <v>360</v>
      </c>
      <c r="F208" s="684">
        <f t="shared" si="11"/>
        <v>216</v>
      </c>
    </row>
    <row r="209" spans="1:6" s="986" customFormat="1" ht="19.5" customHeight="1">
      <c r="A209" s="801"/>
      <c r="B209" s="802" t="s">
        <v>1761</v>
      </c>
      <c r="C209" s="803"/>
      <c r="D209" s="804">
        <v>1250</v>
      </c>
      <c r="E209" s="656">
        <v>325</v>
      </c>
      <c r="F209" s="657">
        <f t="shared" si="11"/>
        <v>195</v>
      </c>
    </row>
    <row r="210" spans="1:6" s="986" customFormat="1" ht="19.5" customHeight="1">
      <c r="A210" s="805"/>
      <c r="B210" s="806" t="s">
        <v>1762</v>
      </c>
      <c r="C210" s="807"/>
      <c r="D210" s="808">
        <v>1250</v>
      </c>
      <c r="E210" s="662">
        <v>415</v>
      </c>
      <c r="F210" s="663">
        <f t="shared" si="11"/>
        <v>249</v>
      </c>
    </row>
    <row r="211" spans="1:6" s="986" customFormat="1" ht="19.5" customHeight="1" thickBot="1">
      <c r="A211" s="809"/>
      <c r="B211" s="810" t="s">
        <v>1763</v>
      </c>
      <c r="C211" s="811"/>
      <c r="D211" s="812">
        <v>1250</v>
      </c>
      <c r="E211" s="683">
        <v>360</v>
      </c>
      <c r="F211" s="684">
        <f t="shared" si="11"/>
        <v>216</v>
      </c>
    </row>
    <row r="212" spans="1:6" s="986" customFormat="1" ht="75" customHeight="1" thickBot="1">
      <c r="A212" s="818"/>
      <c r="B212" s="819" t="s">
        <v>1764</v>
      </c>
      <c r="C212" s="820"/>
      <c r="D212" s="800">
        <v>1250</v>
      </c>
      <c r="E212" s="673">
        <v>480</v>
      </c>
      <c r="F212" s="674">
        <f t="shared" si="11"/>
        <v>288</v>
      </c>
    </row>
    <row r="213" spans="1:6" s="986" customFormat="1" ht="54" customHeight="1" thickBot="1">
      <c r="A213" s="818"/>
      <c r="B213" s="819" t="s">
        <v>1765</v>
      </c>
      <c r="C213" s="820"/>
      <c r="D213" s="800">
        <v>1250</v>
      </c>
      <c r="E213" s="673">
        <v>480</v>
      </c>
      <c r="F213" s="674">
        <f t="shared" si="11"/>
        <v>288</v>
      </c>
    </row>
    <row r="214" spans="1:6" s="986" customFormat="1" ht="60.75" customHeight="1" thickBot="1">
      <c r="A214" s="818"/>
      <c r="B214" s="819" t="s">
        <v>2109</v>
      </c>
      <c r="C214" s="820"/>
      <c r="D214" s="800">
        <v>2000</v>
      </c>
      <c r="E214" s="673">
        <v>390</v>
      </c>
      <c r="F214" s="674">
        <f t="shared" si="11"/>
        <v>234</v>
      </c>
    </row>
    <row r="215" spans="1:6" s="986" customFormat="1" ht="94.5" customHeight="1" thickBot="1">
      <c r="A215" s="818"/>
      <c r="B215" s="819" t="s">
        <v>2191</v>
      </c>
      <c r="C215" s="820" t="s">
        <v>2302</v>
      </c>
      <c r="D215" s="821" t="s">
        <v>455</v>
      </c>
      <c r="E215" s="673">
        <v>580</v>
      </c>
      <c r="F215" s="674">
        <f t="shared" si="11"/>
        <v>348</v>
      </c>
    </row>
    <row r="216" spans="1:6" s="986" customFormat="1" ht="33.75" customHeight="1" thickBot="1">
      <c r="A216" s="822"/>
      <c r="B216" s="823"/>
      <c r="C216" s="824"/>
      <c r="D216" s="825"/>
      <c r="E216" s="826" t="s">
        <v>1195</v>
      </c>
      <c r="F216" s="827" t="str">
        <f t="shared" si="11"/>
        <v/>
      </c>
    </row>
    <row r="217" spans="1:6" s="981" customFormat="1" ht="20.100000000000001" customHeight="1" thickBot="1">
      <c r="A217" s="796" t="s">
        <v>1298</v>
      </c>
      <c r="B217" s="797"/>
      <c r="C217" s="797"/>
      <c r="D217" s="798"/>
      <c r="E217" s="798" t="s">
        <v>1195</v>
      </c>
      <c r="F217" s="799"/>
    </row>
    <row r="218" spans="1:6" s="986" customFormat="1" ht="25.5" customHeight="1">
      <c r="A218" s="801"/>
      <c r="B218" s="828" t="s">
        <v>1767</v>
      </c>
      <c r="C218" s="803"/>
      <c r="D218" s="790" t="s">
        <v>1294</v>
      </c>
      <c r="E218" s="656">
        <v>270</v>
      </c>
      <c r="F218" s="657">
        <f t="shared" ref="F218:F230" si="12">IF(E218="","",((E218)-(E218)/100*($D$2)))</f>
        <v>162</v>
      </c>
    </row>
    <row r="219" spans="1:6" s="986" customFormat="1" ht="25.5" customHeight="1" thickBot="1">
      <c r="A219" s="809"/>
      <c r="B219" s="829" t="s">
        <v>1768</v>
      </c>
      <c r="C219" s="811"/>
      <c r="D219" s="793" t="s">
        <v>1294</v>
      </c>
      <c r="E219" s="683">
        <v>320</v>
      </c>
      <c r="F219" s="684">
        <f t="shared" si="12"/>
        <v>192</v>
      </c>
    </row>
    <row r="220" spans="1:6" s="986" customFormat="1" ht="53.25" customHeight="1" thickBot="1">
      <c r="A220" s="818"/>
      <c r="B220" s="830" t="s">
        <v>1769</v>
      </c>
      <c r="C220" s="820"/>
      <c r="D220" s="794" t="s">
        <v>1299</v>
      </c>
      <c r="E220" s="673">
        <v>330</v>
      </c>
      <c r="F220" s="674">
        <f t="shared" si="12"/>
        <v>198</v>
      </c>
    </row>
    <row r="221" spans="1:6" s="986" customFormat="1" ht="12.75">
      <c r="A221" s="801"/>
      <c r="B221" s="828" t="s">
        <v>1770</v>
      </c>
      <c r="C221" s="803"/>
      <c r="D221" s="790" t="s">
        <v>1300</v>
      </c>
      <c r="E221" s="656">
        <v>525</v>
      </c>
      <c r="F221" s="657">
        <f t="shared" si="12"/>
        <v>315</v>
      </c>
    </row>
    <row r="222" spans="1:6" s="986" customFormat="1" ht="12.75">
      <c r="A222" s="805"/>
      <c r="B222" s="831" t="s">
        <v>1771</v>
      </c>
      <c r="C222" s="807"/>
      <c r="D222" s="792" t="s">
        <v>1301</v>
      </c>
      <c r="E222" s="662">
        <v>525</v>
      </c>
      <c r="F222" s="663">
        <f t="shared" si="12"/>
        <v>315</v>
      </c>
    </row>
    <row r="223" spans="1:6" s="986" customFormat="1" ht="12.75">
      <c r="A223" s="805"/>
      <c r="B223" s="831" t="s">
        <v>1772</v>
      </c>
      <c r="C223" s="807"/>
      <c r="D223" s="792" t="s">
        <v>1295</v>
      </c>
      <c r="E223" s="662">
        <v>620</v>
      </c>
      <c r="F223" s="663">
        <f t="shared" si="12"/>
        <v>372</v>
      </c>
    </row>
    <row r="224" spans="1:6" s="986" customFormat="1" ht="12.75">
      <c r="A224" s="805"/>
      <c r="B224" s="831" t="s">
        <v>1773</v>
      </c>
      <c r="C224" s="807"/>
      <c r="D224" s="792" t="s">
        <v>1300</v>
      </c>
      <c r="E224" s="662">
        <v>575</v>
      </c>
      <c r="F224" s="663">
        <f t="shared" si="12"/>
        <v>345</v>
      </c>
    </row>
    <row r="225" spans="1:6" s="986" customFormat="1" ht="12.75">
      <c r="A225" s="805"/>
      <c r="B225" s="831" t="s">
        <v>1774</v>
      </c>
      <c r="C225" s="807"/>
      <c r="D225" s="792" t="s">
        <v>1301</v>
      </c>
      <c r="E225" s="662">
        <v>575</v>
      </c>
      <c r="F225" s="663">
        <f t="shared" si="12"/>
        <v>345</v>
      </c>
    </row>
    <row r="226" spans="1:6" s="986" customFormat="1" ht="13.5" thickBot="1">
      <c r="A226" s="809"/>
      <c r="B226" s="829" t="s">
        <v>1775</v>
      </c>
      <c r="C226" s="811"/>
      <c r="D226" s="793" t="s">
        <v>1295</v>
      </c>
      <c r="E226" s="683">
        <v>675</v>
      </c>
      <c r="F226" s="684">
        <f t="shared" si="12"/>
        <v>405</v>
      </c>
    </row>
    <row r="227" spans="1:6" s="986" customFormat="1" ht="15.75" customHeight="1">
      <c r="A227" s="801"/>
      <c r="B227" s="828" t="s">
        <v>1776</v>
      </c>
      <c r="C227" s="803"/>
      <c r="D227" s="790" t="s">
        <v>1300</v>
      </c>
      <c r="E227" s="656">
        <v>1090</v>
      </c>
      <c r="F227" s="657">
        <f t="shared" si="12"/>
        <v>654</v>
      </c>
    </row>
    <row r="228" spans="1:6" s="986" customFormat="1" ht="15.75" customHeight="1">
      <c r="A228" s="805"/>
      <c r="B228" s="831" t="s">
        <v>1777</v>
      </c>
      <c r="C228" s="807"/>
      <c r="D228" s="792" t="s">
        <v>1301</v>
      </c>
      <c r="E228" s="662">
        <v>1090</v>
      </c>
      <c r="F228" s="663">
        <f t="shared" si="12"/>
        <v>654</v>
      </c>
    </row>
    <row r="229" spans="1:6" s="986" customFormat="1" ht="15.75" customHeight="1" thickBot="1">
      <c r="A229" s="809"/>
      <c r="B229" s="829" t="s">
        <v>1778</v>
      </c>
      <c r="C229" s="811"/>
      <c r="D229" s="793" t="s">
        <v>1295</v>
      </c>
      <c r="E229" s="683">
        <v>1190</v>
      </c>
      <c r="F229" s="684">
        <f t="shared" si="12"/>
        <v>714</v>
      </c>
    </row>
    <row r="230" spans="1:6" s="986" customFormat="1" ht="13.5" thickBot="1">
      <c r="A230" s="832"/>
      <c r="B230" s="833"/>
      <c r="C230" s="834"/>
      <c r="D230" s="835"/>
      <c r="E230" s="697" t="s">
        <v>1195</v>
      </c>
      <c r="F230" s="698" t="str">
        <f t="shared" si="12"/>
        <v/>
      </c>
    </row>
    <row r="231" spans="1:6" s="986" customFormat="1" ht="13.5" thickBot="1">
      <c r="A231" s="836" t="s">
        <v>446</v>
      </c>
      <c r="B231" s="837"/>
      <c r="C231" s="837"/>
      <c r="D231" s="838"/>
      <c r="E231" s="753" t="s">
        <v>1195</v>
      </c>
      <c r="F231" s="754"/>
    </row>
    <row r="232" spans="1:6" s="986" customFormat="1" ht="13.5" thickBot="1">
      <c r="A232" s="818"/>
      <c r="B232" s="830" t="s">
        <v>2110</v>
      </c>
      <c r="C232" s="839" t="s">
        <v>1302</v>
      </c>
      <c r="D232" s="821" t="s">
        <v>455</v>
      </c>
      <c r="E232" s="673">
        <v>80</v>
      </c>
      <c r="F232" s="674">
        <f t="shared" ref="F232:F251" si="13">IF(E232="","",((E232)-(E232)/100*($D$2)))</f>
        <v>48</v>
      </c>
    </row>
    <row r="233" spans="1:6" s="986" customFormat="1" ht="13.5" thickBot="1">
      <c r="A233" s="818"/>
      <c r="B233" s="830" t="s">
        <v>2111</v>
      </c>
      <c r="C233" s="839" t="s">
        <v>1302</v>
      </c>
      <c r="D233" s="821" t="s">
        <v>455</v>
      </c>
      <c r="E233" s="673">
        <v>80</v>
      </c>
      <c r="F233" s="674">
        <f t="shared" si="13"/>
        <v>48</v>
      </c>
    </row>
    <row r="234" spans="1:6" s="986" customFormat="1" ht="26.25" thickBot="1">
      <c r="A234" s="818"/>
      <c r="B234" s="830" t="s">
        <v>2152</v>
      </c>
      <c r="C234" s="839" t="s">
        <v>1303</v>
      </c>
      <c r="D234" s="821" t="s">
        <v>455</v>
      </c>
      <c r="E234" s="673">
        <v>60</v>
      </c>
      <c r="F234" s="674">
        <f t="shared" si="13"/>
        <v>36</v>
      </c>
    </row>
    <row r="235" spans="1:6" s="986" customFormat="1" ht="26.25" thickBot="1">
      <c r="A235" s="818"/>
      <c r="B235" s="830" t="s">
        <v>2153</v>
      </c>
      <c r="C235" s="839" t="s">
        <v>1304</v>
      </c>
      <c r="D235" s="821" t="s">
        <v>455</v>
      </c>
      <c r="E235" s="673">
        <v>60</v>
      </c>
      <c r="F235" s="674">
        <f t="shared" si="13"/>
        <v>36</v>
      </c>
    </row>
    <row r="236" spans="1:6" s="986" customFormat="1" ht="26.25" thickBot="1">
      <c r="A236" s="818"/>
      <c r="B236" s="840" t="s">
        <v>2161</v>
      </c>
      <c r="C236" s="841" t="s">
        <v>1305</v>
      </c>
      <c r="D236" s="821" t="s">
        <v>455</v>
      </c>
      <c r="E236" s="673">
        <v>60</v>
      </c>
      <c r="F236" s="674">
        <f t="shared" si="13"/>
        <v>36</v>
      </c>
    </row>
    <row r="237" spans="1:6" s="986" customFormat="1" ht="50.25" customHeight="1" thickBot="1">
      <c r="A237" s="818"/>
      <c r="B237" s="830" t="s">
        <v>2112</v>
      </c>
      <c r="C237" s="839" t="s">
        <v>1779</v>
      </c>
      <c r="D237" s="821" t="s">
        <v>455</v>
      </c>
      <c r="E237" s="673">
        <v>190</v>
      </c>
      <c r="F237" s="674">
        <f t="shared" si="13"/>
        <v>114</v>
      </c>
    </row>
    <row r="238" spans="1:6" s="986" customFormat="1" ht="45.75" customHeight="1" thickBot="1">
      <c r="A238" s="818"/>
      <c r="B238" s="830" t="s">
        <v>2113</v>
      </c>
      <c r="C238" s="839" t="s">
        <v>1780</v>
      </c>
      <c r="D238" s="821" t="s">
        <v>455</v>
      </c>
      <c r="E238" s="673">
        <v>295</v>
      </c>
      <c r="F238" s="674">
        <f t="shared" si="13"/>
        <v>177</v>
      </c>
    </row>
    <row r="239" spans="1:6" s="986" customFormat="1" ht="79.5" customHeight="1" thickBot="1">
      <c r="A239" s="818"/>
      <c r="B239" s="830" t="s">
        <v>2114</v>
      </c>
      <c r="C239" s="839" t="s">
        <v>2303</v>
      </c>
      <c r="D239" s="821" t="s">
        <v>455</v>
      </c>
      <c r="E239" s="673">
        <v>30</v>
      </c>
      <c r="F239" s="674">
        <f t="shared" si="13"/>
        <v>18</v>
      </c>
    </row>
    <row r="240" spans="1:6" s="986" customFormat="1" ht="13.5" thickBot="1">
      <c r="A240" s="818"/>
      <c r="B240" s="830" t="s">
        <v>2151</v>
      </c>
      <c r="C240" s="839" t="s">
        <v>1306</v>
      </c>
      <c r="D240" s="821" t="s">
        <v>455</v>
      </c>
      <c r="E240" s="673">
        <v>40</v>
      </c>
      <c r="F240" s="674">
        <f t="shared" si="13"/>
        <v>24</v>
      </c>
    </row>
    <row r="241" spans="1:6" s="986" customFormat="1" ht="26.25" thickBot="1">
      <c r="A241" s="818"/>
      <c r="B241" s="840" t="s">
        <v>2138</v>
      </c>
      <c r="C241" s="841" t="s">
        <v>1781</v>
      </c>
      <c r="D241" s="821" t="s">
        <v>455</v>
      </c>
      <c r="E241" s="673">
        <v>85</v>
      </c>
      <c r="F241" s="674">
        <f t="shared" si="13"/>
        <v>51</v>
      </c>
    </row>
    <row r="242" spans="1:6" s="986" customFormat="1" ht="42.75" customHeight="1" thickBot="1">
      <c r="A242" s="818"/>
      <c r="B242" s="830" t="s">
        <v>2142</v>
      </c>
      <c r="C242" s="839" t="s">
        <v>1628</v>
      </c>
      <c r="D242" s="821" t="s">
        <v>455</v>
      </c>
      <c r="E242" s="673">
        <v>110</v>
      </c>
      <c r="F242" s="674">
        <f t="shared" si="13"/>
        <v>66</v>
      </c>
    </row>
    <row r="243" spans="1:6" s="986" customFormat="1" ht="54.75" customHeight="1" thickBot="1">
      <c r="A243" s="818"/>
      <c r="B243" s="830" t="s">
        <v>2116</v>
      </c>
      <c r="C243" s="839" t="s">
        <v>1307</v>
      </c>
      <c r="D243" s="821" t="s">
        <v>455</v>
      </c>
      <c r="E243" s="673">
        <v>185</v>
      </c>
      <c r="F243" s="674">
        <f t="shared" si="13"/>
        <v>111</v>
      </c>
    </row>
    <row r="244" spans="1:6" s="986" customFormat="1" ht="50.25" customHeight="1" thickBot="1">
      <c r="A244" s="818"/>
      <c r="B244" s="830" t="s">
        <v>2117</v>
      </c>
      <c r="C244" s="839" t="s">
        <v>1308</v>
      </c>
      <c r="D244" s="821" t="s">
        <v>455</v>
      </c>
      <c r="E244" s="673">
        <v>95</v>
      </c>
      <c r="F244" s="674">
        <f t="shared" si="13"/>
        <v>57</v>
      </c>
    </row>
    <row r="245" spans="1:6" s="986" customFormat="1" ht="33.75" customHeight="1" thickBot="1">
      <c r="A245" s="818"/>
      <c r="B245" s="830" t="s">
        <v>2120</v>
      </c>
      <c r="C245" s="839" t="s">
        <v>1629</v>
      </c>
      <c r="D245" s="821" t="s">
        <v>455</v>
      </c>
      <c r="E245" s="673">
        <v>295</v>
      </c>
      <c r="F245" s="674">
        <f t="shared" si="13"/>
        <v>177</v>
      </c>
    </row>
    <row r="246" spans="1:6" s="986" customFormat="1" ht="42" customHeight="1" thickBot="1">
      <c r="A246" s="818"/>
      <c r="B246" s="830" t="s">
        <v>2149</v>
      </c>
      <c r="C246" s="839" t="s">
        <v>1309</v>
      </c>
      <c r="D246" s="821" t="s">
        <v>455</v>
      </c>
      <c r="E246" s="673">
        <v>95</v>
      </c>
      <c r="F246" s="674">
        <f t="shared" si="13"/>
        <v>57</v>
      </c>
    </row>
    <row r="247" spans="1:6" s="986" customFormat="1" ht="49.5" customHeight="1" thickBot="1">
      <c r="A247" s="818"/>
      <c r="B247" s="830" t="s">
        <v>2150</v>
      </c>
      <c r="C247" s="839" t="s">
        <v>1310</v>
      </c>
      <c r="D247" s="821" t="s">
        <v>455</v>
      </c>
      <c r="E247" s="673">
        <v>95</v>
      </c>
      <c r="F247" s="674">
        <f t="shared" si="13"/>
        <v>57</v>
      </c>
    </row>
    <row r="248" spans="1:6" s="986" customFormat="1" ht="33.75" customHeight="1" thickBot="1">
      <c r="A248" s="818"/>
      <c r="B248" s="830" t="s">
        <v>1311</v>
      </c>
      <c r="C248" s="839" t="s">
        <v>1312</v>
      </c>
      <c r="D248" s="821" t="s">
        <v>455</v>
      </c>
      <c r="E248" s="673">
        <v>95</v>
      </c>
      <c r="F248" s="674">
        <f t="shared" si="13"/>
        <v>57</v>
      </c>
    </row>
    <row r="249" spans="1:6" s="986" customFormat="1" ht="61.5" customHeight="1" thickBot="1">
      <c r="A249" s="818"/>
      <c r="B249" s="830" t="s">
        <v>1313</v>
      </c>
      <c r="C249" s="839" t="s">
        <v>1314</v>
      </c>
      <c r="D249" s="821" t="s">
        <v>455</v>
      </c>
      <c r="E249" s="673">
        <v>355</v>
      </c>
      <c r="F249" s="674">
        <f t="shared" si="13"/>
        <v>213</v>
      </c>
    </row>
    <row r="250" spans="1:6" s="986" customFormat="1" ht="74.25" customHeight="1" thickBot="1">
      <c r="A250" s="818"/>
      <c r="B250" s="830" t="s">
        <v>1315</v>
      </c>
      <c r="C250" s="841" t="s">
        <v>1630</v>
      </c>
      <c r="D250" s="821" t="s">
        <v>455</v>
      </c>
      <c r="E250" s="673">
        <v>975</v>
      </c>
      <c r="F250" s="674">
        <f t="shared" si="13"/>
        <v>585</v>
      </c>
    </row>
    <row r="251" spans="1:6" s="986" customFormat="1" ht="27" customHeight="1" thickBot="1">
      <c r="A251" s="842"/>
      <c r="B251" s="833"/>
      <c r="C251" s="834"/>
      <c r="D251" s="843"/>
      <c r="E251" s="697" t="s">
        <v>1195</v>
      </c>
      <c r="F251" s="698" t="str">
        <f t="shared" si="13"/>
        <v/>
      </c>
    </row>
    <row r="252" spans="1:6" s="981" customFormat="1" ht="20.100000000000001" customHeight="1" thickBot="1">
      <c r="A252" s="796" t="s">
        <v>1316</v>
      </c>
      <c r="B252" s="797"/>
      <c r="C252" s="797"/>
      <c r="D252" s="798"/>
      <c r="E252" s="798" t="s">
        <v>1195</v>
      </c>
      <c r="F252" s="799"/>
    </row>
    <row r="253" spans="1:6" s="986" customFormat="1" ht="24.75" customHeight="1">
      <c r="A253" s="847"/>
      <c r="B253" s="1022" t="s">
        <v>1317</v>
      </c>
      <c r="C253" s="1023"/>
      <c r="D253" s="1024">
        <v>30000</v>
      </c>
      <c r="E253" s="731">
        <v>295</v>
      </c>
      <c r="F253" s="732">
        <f t="shared" ref="F253:F254" si="14">IF(E253="","",((E253)-(E253)/100*($D$2)))</f>
        <v>177</v>
      </c>
    </row>
    <row r="254" spans="1:6" s="986" customFormat="1" ht="24.75" customHeight="1" thickBot="1">
      <c r="A254" s="848"/>
      <c r="B254" s="849" t="s">
        <v>1318</v>
      </c>
      <c r="C254" s="850"/>
      <c r="D254" s="851">
        <v>40000</v>
      </c>
      <c r="E254" s="683">
        <v>330</v>
      </c>
      <c r="F254" s="684">
        <f t="shared" si="14"/>
        <v>198</v>
      </c>
    </row>
    <row r="255" spans="1:6" s="986" customFormat="1" ht="33.75" customHeight="1" thickBot="1">
      <c r="A255" s="822"/>
      <c r="B255" s="823"/>
      <c r="C255" s="824"/>
      <c r="D255" s="825"/>
      <c r="E255" s="852" t="s">
        <v>1195</v>
      </c>
      <c r="F255" s="827"/>
    </row>
    <row r="256" spans="1:6" s="981" customFormat="1" ht="20.100000000000001" customHeight="1" thickBot="1">
      <c r="A256" s="844" t="s">
        <v>1631</v>
      </c>
      <c r="B256" s="846"/>
      <c r="C256" s="846"/>
      <c r="D256" s="846"/>
      <c r="E256" s="853" t="s">
        <v>1195</v>
      </c>
      <c r="F256" s="854"/>
    </row>
    <row r="257" spans="1:6" s="986" customFormat="1" ht="21.75" customHeight="1">
      <c r="A257" s="855"/>
      <c r="B257" s="856" t="s">
        <v>1319</v>
      </c>
      <c r="C257" s="803"/>
      <c r="D257" s="857" t="s">
        <v>1320</v>
      </c>
      <c r="E257" s="656">
        <v>95</v>
      </c>
      <c r="F257" s="657">
        <f t="shared" ref="F257:F268" si="15">IF(E257="","",((E257)-(E257)/100*($D$2)))</f>
        <v>57</v>
      </c>
    </row>
    <row r="258" spans="1:6" s="986" customFormat="1" ht="21.75" customHeight="1">
      <c r="A258" s="858"/>
      <c r="B258" s="859" t="s">
        <v>1321</v>
      </c>
      <c r="C258" s="807"/>
      <c r="D258" s="860" t="s">
        <v>1632</v>
      </c>
      <c r="E258" s="662">
        <v>125</v>
      </c>
      <c r="F258" s="663">
        <f t="shared" si="15"/>
        <v>75</v>
      </c>
    </row>
    <row r="259" spans="1:6" s="986" customFormat="1" ht="21.75" customHeight="1" thickBot="1">
      <c r="A259" s="861"/>
      <c r="B259" s="862" t="s">
        <v>1322</v>
      </c>
      <c r="C259" s="811"/>
      <c r="D259" s="863" t="s">
        <v>1323</v>
      </c>
      <c r="E259" s="683">
        <v>130</v>
      </c>
      <c r="F259" s="684">
        <f t="shared" si="15"/>
        <v>78</v>
      </c>
    </row>
    <row r="260" spans="1:6" s="986" customFormat="1" ht="22.5" customHeight="1">
      <c r="A260" s="855"/>
      <c r="B260" s="856" t="s">
        <v>1324</v>
      </c>
      <c r="C260" s="803"/>
      <c r="D260" s="857" t="s">
        <v>1320</v>
      </c>
      <c r="E260" s="656">
        <v>320</v>
      </c>
      <c r="F260" s="657">
        <f t="shared" si="15"/>
        <v>192</v>
      </c>
    </row>
    <row r="261" spans="1:6" s="986" customFormat="1" ht="22.5" customHeight="1">
      <c r="A261" s="858"/>
      <c r="B261" s="859" t="s">
        <v>1325</v>
      </c>
      <c r="C261" s="807"/>
      <c r="D261" s="860" t="s">
        <v>1632</v>
      </c>
      <c r="E261" s="662">
        <v>370</v>
      </c>
      <c r="F261" s="663">
        <f t="shared" si="15"/>
        <v>222</v>
      </c>
    </row>
    <row r="262" spans="1:6" s="986" customFormat="1" ht="22.5" customHeight="1" thickBot="1">
      <c r="A262" s="861"/>
      <c r="B262" s="862" t="s">
        <v>1326</v>
      </c>
      <c r="C262" s="811"/>
      <c r="D262" s="863" t="s">
        <v>1323</v>
      </c>
      <c r="E262" s="683">
        <v>320</v>
      </c>
      <c r="F262" s="684">
        <f t="shared" si="15"/>
        <v>192</v>
      </c>
    </row>
    <row r="263" spans="1:6" s="986" customFormat="1" ht="99" customHeight="1" thickBot="1">
      <c r="A263" s="864"/>
      <c r="B263" s="865" t="s">
        <v>1328</v>
      </c>
      <c r="C263" s="866" t="s">
        <v>1329</v>
      </c>
      <c r="D263" s="867" t="s">
        <v>455</v>
      </c>
      <c r="E263" s="673">
        <v>230</v>
      </c>
      <c r="F263" s="674">
        <f t="shared" si="15"/>
        <v>138</v>
      </c>
    </row>
    <row r="264" spans="1:6" s="986" customFormat="1" ht="50.25" customHeight="1">
      <c r="A264" s="855"/>
      <c r="B264" s="856" t="s">
        <v>1330</v>
      </c>
      <c r="C264" s="868" t="s">
        <v>1327</v>
      </c>
      <c r="D264" s="869" t="s">
        <v>455</v>
      </c>
      <c r="E264" s="656">
        <v>210</v>
      </c>
      <c r="F264" s="657">
        <f t="shared" si="15"/>
        <v>126</v>
      </c>
    </row>
    <row r="265" spans="1:6" s="986" customFormat="1" ht="50.25" customHeight="1" thickBot="1">
      <c r="A265" s="861"/>
      <c r="B265" s="862" t="s">
        <v>1331</v>
      </c>
      <c r="C265" s="870" t="s">
        <v>1329</v>
      </c>
      <c r="D265" s="871" t="s">
        <v>455</v>
      </c>
      <c r="E265" s="683">
        <v>260</v>
      </c>
      <c r="F265" s="684">
        <f t="shared" si="15"/>
        <v>156</v>
      </c>
    </row>
    <row r="266" spans="1:6" s="986" customFormat="1" ht="13.5" thickBot="1">
      <c r="A266" s="864"/>
      <c r="B266" s="865" t="s">
        <v>2154</v>
      </c>
      <c r="C266" s="866" t="s">
        <v>1633</v>
      </c>
      <c r="D266" s="867" t="s">
        <v>455</v>
      </c>
      <c r="E266" s="673">
        <v>300</v>
      </c>
      <c r="F266" s="674">
        <f t="shared" si="15"/>
        <v>180</v>
      </c>
    </row>
    <row r="267" spans="1:6" s="986" customFormat="1" ht="75" customHeight="1" thickBot="1">
      <c r="A267" s="864"/>
      <c r="B267" s="865" t="s">
        <v>1332</v>
      </c>
      <c r="C267" s="872" t="s">
        <v>1333</v>
      </c>
      <c r="D267" s="867" t="s">
        <v>455</v>
      </c>
      <c r="E267" s="873">
        <v>95</v>
      </c>
      <c r="F267" s="674">
        <f t="shared" si="15"/>
        <v>57</v>
      </c>
    </row>
    <row r="268" spans="1:6" s="986" customFormat="1" ht="72" customHeight="1" thickBot="1">
      <c r="A268" s="864"/>
      <c r="B268" s="865" t="s">
        <v>1334</v>
      </c>
      <c r="C268" s="872" t="s">
        <v>1335</v>
      </c>
      <c r="D268" s="867" t="s">
        <v>455</v>
      </c>
      <c r="E268" s="873">
        <v>75</v>
      </c>
      <c r="F268" s="674">
        <f t="shared" si="15"/>
        <v>45</v>
      </c>
    </row>
    <row r="269" spans="1:6" s="986" customFormat="1" ht="26.25" customHeight="1" thickBot="1">
      <c r="A269" s="874"/>
      <c r="B269" s="823"/>
      <c r="C269" s="824"/>
      <c r="D269" s="825"/>
      <c r="E269" s="852" t="s">
        <v>1195</v>
      </c>
      <c r="F269" s="827"/>
    </row>
    <row r="270" spans="1:6" s="981" customFormat="1" ht="20.100000000000001" customHeight="1" thickBot="1">
      <c r="A270" s="796" t="s">
        <v>1634</v>
      </c>
      <c r="B270" s="798"/>
      <c r="C270" s="798"/>
      <c r="D270" s="798"/>
      <c r="E270" s="875" t="s">
        <v>1195</v>
      </c>
      <c r="F270" s="876"/>
    </row>
    <row r="271" spans="1:6" s="986" customFormat="1" ht="51" customHeight="1" thickBot="1">
      <c r="A271" s="830"/>
      <c r="B271" s="865" t="s">
        <v>1336</v>
      </c>
      <c r="C271" s="839" t="s">
        <v>1337</v>
      </c>
      <c r="D271" s="867" t="s">
        <v>455</v>
      </c>
      <c r="E271" s="673">
        <v>1190</v>
      </c>
      <c r="F271" s="674">
        <f>IF(E271="","",((E271)-(E271)/100*($D$2)))</f>
        <v>714</v>
      </c>
    </row>
    <row r="272" spans="1:6" s="986" customFormat="1" ht="55.5" customHeight="1" thickBot="1">
      <c r="A272" s="830"/>
      <c r="B272" s="865" t="s">
        <v>2121</v>
      </c>
      <c r="C272" s="839" t="s">
        <v>1635</v>
      </c>
      <c r="D272" s="867" t="s">
        <v>455</v>
      </c>
      <c r="E272" s="673">
        <v>1390</v>
      </c>
      <c r="F272" s="674">
        <f>IF(E272="","",((E272)-(E272)/100*($D$2)))</f>
        <v>834</v>
      </c>
    </row>
    <row r="273" spans="1:6" s="986" customFormat="1" ht="73.5" customHeight="1" thickBot="1">
      <c r="A273" s="830"/>
      <c r="B273" s="865" t="s">
        <v>1338</v>
      </c>
      <c r="C273" s="839" t="s">
        <v>1635</v>
      </c>
      <c r="D273" s="867" t="s">
        <v>455</v>
      </c>
      <c r="E273" s="673">
        <v>1690</v>
      </c>
      <c r="F273" s="674">
        <f t="shared" ref="F273:F327" si="16">IF(E273="","",((E273)-(E273)/100*($D$2)))</f>
        <v>1014</v>
      </c>
    </row>
    <row r="274" spans="1:6" s="986" customFormat="1" ht="59.25" customHeight="1" thickBot="1">
      <c r="A274" s="830"/>
      <c r="B274" s="865" t="s">
        <v>1339</v>
      </c>
      <c r="C274" s="839" t="s">
        <v>1635</v>
      </c>
      <c r="D274" s="867" t="s">
        <v>455</v>
      </c>
      <c r="E274" s="673">
        <v>1655</v>
      </c>
      <c r="F274" s="674">
        <f t="shared" si="16"/>
        <v>993</v>
      </c>
    </row>
    <row r="275" spans="1:6" s="986" customFormat="1" ht="58.5" customHeight="1" thickBot="1">
      <c r="A275" s="830"/>
      <c r="B275" s="865" t="s">
        <v>1340</v>
      </c>
      <c r="C275" s="839" t="s">
        <v>1635</v>
      </c>
      <c r="D275" s="867" t="s">
        <v>455</v>
      </c>
      <c r="E275" s="673">
        <v>1990</v>
      </c>
      <c r="F275" s="674">
        <f t="shared" si="16"/>
        <v>1194</v>
      </c>
    </row>
    <row r="276" spans="1:6" s="986" customFormat="1" ht="57.75" customHeight="1" thickBot="1">
      <c r="A276" s="830"/>
      <c r="B276" s="865" t="s">
        <v>1636</v>
      </c>
      <c r="C276" s="839" t="s">
        <v>1635</v>
      </c>
      <c r="D276" s="867" t="s">
        <v>455</v>
      </c>
      <c r="E276" s="673">
        <v>1240</v>
      </c>
      <c r="F276" s="674">
        <f t="shared" si="16"/>
        <v>744</v>
      </c>
    </row>
    <row r="277" spans="1:6" s="986" customFormat="1" ht="108" customHeight="1" thickBot="1">
      <c r="A277" s="830"/>
      <c r="B277" s="865" t="s">
        <v>1341</v>
      </c>
      <c r="C277" s="866" t="s">
        <v>1342</v>
      </c>
      <c r="D277" s="867" t="s">
        <v>455</v>
      </c>
      <c r="E277" s="673">
        <v>540</v>
      </c>
      <c r="F277" s="674">
        <f t="shared" si="16"/>
        <v>324</v>
      </c>
    </row>
    <row r="278" spans="1:6" s="986" customFormat="1" ht="98.25" customHeight="1" thickBot="1">
      <c r="A278" s="830"/>
      <c r="B278" s="865" t="s">
        <v>1343</v>
      </c>
      <c r="C278" s="866" t="s">
        <v>1344</v>
      </c>
      <c r="D278" s="867" t="s">
        <v>455</v>
      </c>
      <c r="E278" s="673">
        <v>540</v>
      </c>
      <c r="F278" s="674">
        <f t="shared" si="16"/>
        <v>324</v>
      </c>
    </row>
    <row r="279" spans="1:6" s="986" customFormat="1" ht="139.5" customHeight="1" thickBot="1">
      <c r="A279" s="830"/>
      <c r="B279" s="865" t="s">
        <v>1345</v>
      </c>
      <c r="C279" s="866" t="s">
        <v>1346</v>
      </c>
      <c r="D279" s="867" t="s">
        <v>455</v>
      </c>
      <c r="E279" s="673">
        <v>1330</v>
      </c>
      <c r="F279" s="674">
        <f t="shared" si="16"/>
        <v>798</v>
      </c>
    </row>
    <row r="280" spans="1:6" s="986" customFormat="1" ht="138.75" customHeight="1" thickBot="1">
      <c r="A280" s="830"/>
      <c r="B280" s="865" t="s">
        <v>1347</v>
      </c>
      <c r="C280" s="866" t="s">
        <v>1348</v>
      </c>
      <c r="D280" s="867" t="s">
        <v>455</v>
      </c>
      <c r="E280" s="673">
        <v>540</v>
      </c>
      <c r="F280" s="674">
        <f t="shared" si="16"/>
        <v>324</v>
      </c>
    </row>
    <row r="281" spans="1:6" s="986" customFormat="1" ht="88.5" customHeight="1" thickBot="1">
      <c r="A281" s="830"/>
      <c r="B281" s="865" t="s">
        <v>1349</v>
      </c>
      <c r="C281" s="866" t="s">
        <v>1350</v>
      </c>
      <c r="D281" s="867" t="s">
        <v>455</v>
      </c>
      <c r="E281" s="673">
        <v>540</v>
      </c>
      <c r="F281" s="674">
        <f t="shared" si="16"/>
        <v>324</v>
      </c>
    </row>
    <row r="282" spans="1:6" s="986" customFormat="1" ht="130.5" customHeight="1" thickBot="1">
      <c r="A282" s="830"/>
      <c r="B282" s="820" t="s">
        <v>1782</v>
      </c>
      <c r="C282" s="866" t="s">
        <v>1351</v>
      </c>
      <c r="D282" s="867" t="s">
        <v>455</v>
      </c>
      <c r="E282" s="673">
        <v>1330</v>
      </c>
      <c r="F282" s="674">
        <f t="shared" si="16"/>
        <v>798</v>
      </c>
    </row>
    <row r="283" spans="1:6" s="986" customFormat="1" ht="68.25" customHeight="1" thickBot="1">
      <c r="A283" s="830"/>
      <c r="B283" s="865" t="s">
        <v>1352</v>
      </c>
      <c r="C283" s="866" t="s">
        <v>1353</v>
      </c>
      <c r="D283" s="867" t="s">
        <v>455</v>
      </c>
      <c r="E283" s="673">
        <v>270</v>
      </c>
      <c r="F283" s="674">
        <f t="shared" si="16"/>
        <v>162</v>
      </c>
    </row>
    <row r="284" spans="1:6" s="986" customFormat="1" ht="24" customHeight="1" thickBot="1">
      <c r="A284" s="830"/>
      <c r="B284" s="865" t="s">
        <v>1354</v>
      </c>
      <c r="C284" s="866" t="s">
        <v>1342</v>
      </c>
      <c r="D284" s="867" t="s">
        <v>455</v>
      </c>
      <c r="E284" s="673">
        <v>285</v>
      </c>
      <c r="F284" s="674">
        <f t="shared" si="16"/>
        <v>171</v>
      </c>
    </row>
    <row r="285" spans="1:6" s="986" customFormat="1" ht="97.5" customHeight="1" thickBot="1">
      <c r="A285" s="830"/>
      <c r="B285" s="865" t="s">
        <v>1355</v>
      </c>
      <c r="C285" s="866" t="s">
        <v>1344</v>
      </c>
      <c r="D285" s="867" t="s">
        <v>455</v>
      </c>
      <c r="E285" s="673">
        <v>415</v>
      </c>
      <c r="F285" s="674">
        <f t="shared" si="16"/>
        <v>249</v>
      </c>
    </row>
    <row r="286" spans="1:6" s="986" customFormat="1" ht="123" customHeight="1" thickBot="1">
      <c r="A286" s="830"/>
      <c r="B286" s="865" t="s">
        <v>1356</v>
      </c>
      <c r="C286" s="866" t="s">
        <v>1351</v>
      </c>
      <c r="D286" s="867" t="s">
        <v>455</v>
      </c>
      <c r="E286" s="673">
        <v>1700</v>
      </c>
      <c r="F286" s="674">
        <f t="shared" si="16"/>
        <v>1020</v>
      </c>
    </row>
    <row r="287" spans="1:6" s="986" customFormat="1" ht="53.25" customHeight="1" thickBot="1">
      <c r="A287" s="830"/>
      <c r="B287" s="865" t="s">
        <v>1357</v>
      </c>
      <c r="C287" s="866" t="s">
        <v>1358</v>
      </c>
      <c r="D287" s="867" t="s">
        <v>455</v>
      </c>
      <c r="E287" s="673">
        <v>115</v>
      </c>
      <c r="F287" s="674">
        <f t="shared" si="16"/>
        <v>69</v>
      </c>
    </row>
    <row r="288" spans="1:6" s="986" customFormat="1" ht="17.25" customHeight="1">
      <c r="A288" s="855"/>
      <c r="B288" s="803" t="s">
        <v>1359</v>
      </c>
      <c r="C288" s="877" t="s">
        <v>1360</v>
      </c>
      <c r="D288" s="869" t="s">
        <v>455</v>
      </c>
      <c r="E288" s="656">
        <v>190</v>
      </c>
      <c r="F288" s="657">
        <f t="shared" si="16"/>
        <v>114</v>
      </c>
    </row>
    <row r="289" spans="1:6" s="986" customFormat="1" ht="17.25" customHeight="1">
      <c r="A289" s="858"/>
      <c r="B289" s="807" t="s">
        <v>1361</v>
      </c>
      <c r="C289" s="878" t="s">
        <v>1362</v>
      </c>
      <c r="D289" s="879" t="s">
        <v>455</v>
      </c>
      <c r="E289" s="662">
        <v>190</v>
      </c>
      <c r="F289" s="663">
        <f t="shared" si="16"/>
        <v>114</v>
      </c>
    </row>
    <row r="290" spans="1:6" s="986" customFormat="1" ht="17.25" customHeight="1" thickBot="1">
      <c r="A290" s="861"/>
      <c r="B290" s="811" t="s">
        <v>1363</v>
      </c>
      <c r="C290" s="880" t="s">
        <v>1364</v>
      </c>
      <c r="D290" s="871" t="s">
        <v>455</v>
      </c>
      <c r="E290" s="683">
        <v>190</v>
      </c>
      <c r="F290" s="684">
        <f t="shared" si="16"/>
        <v>114</v>
      </c>
    </row>
    <row r="291" spans="1:6" s="986" customFormat="1" ht="30" customHeight="1">
      <c r="A291" s="855"/>
      <c r="B291" s="803" t="s">
        <v>1365</v>
      </c>
      <c r="C291" s="877" t="s">
        <v>1366</v>
      </c>
      <c r="D291" s="869" t="s">
        <v>455</v>
      </c>
      <c r="E291" s="656">
        <v>405</v>
      </c>
      <c r="F291" s="657">
        <f t="shared" si="16"/>
        <v>243</v>
      </c>
    </row>
    <row r="292" spans="1:6" s="986" customFormat="1" ht="30" customHeight="1" thickBot="1">
      <c r="A292" s="861"/>
      <c r="B292" s="811" t="s">
        <v>1367</v>
      </c>
      <c r="C292" s="880" t="s">
        <v>1368</v>
      </c>
      <c r="D292" s="871" t="s">
        <v>455</v>
      </c>
      <c r="E292" s="683">
        <v>405</v>
      </c>
      <c r="F292" s="684">
        <f t="shared" si="16"/>
        <v>243</v>
      </c>
    </row>
    <row r="293" spans="1:6" s="986" customFormat="1" ht="60.75" customHeight="1" thickBot="1">
      <c r="A293" s="830"/>
      <c r="B293" s="820" t="s">
        <v>1637</v>
      </c>
      <c r="C293" s="841" t="s">
        <v>1638</v>
      </c>
      <c r="D293" s="867" t="s">
        <v>455</v>
      </c>
      <c r="E293" s="673">
        <v>290</v>
      </c>
      <c r="F293" s="674">
        <f t="shared" si="16"/>
        <v>174</v>
      </c>
    </row>
    <row r="294" spans="1:6" s="986" customFormat="1" ht="24" customHeight="1" thickBot="1">
      <c r="A294" s="830"/>
      <c r="B294" s="820" t="s">
        <v>1639</v>
      </c>
      <c r="C294" s="841" t="s">
        <v>1640</v>
      </c>
      <c r="D294" s="867" t="s">
        <v>455</v>
      </c>
      <c r="E294" s="673">
        <v>115</v>
      </c>
      <c r="F294" s="674">
        <f t="shared" si="16"/>
        <v>69</v>
      </c>
    </row>
    <row r="295" spans="1:6" s="986" customFormat="1" ht="21.75" customHeight="1" thickBot="1">
      <c r="A295" s="977"/>
      <c r="B295" s="823"/>
      <c r="C295" s="824"/>
      <c r="D295" s="825"/>
      <c r="E295" s="852" t="s">
        <v>1195</v>
      </c>
      <c r="F295" s="827"/>
    </row>
    <row r="296" spans="1:6" s="985" customFormat="1" ht="20.100000000000001" customHeight="1" thickBot="1">
      <c r="A296" s="881" t="s">
        <v>1641</v>
      </c>
      <c r="B296" s="882"/>
      <c r="C296" s="882"/>
      <c r="D296" s="883"/>
      <c r="E296" s="884" t="s">
        <v>1195</v>
      </c>
      <c r="F296" s="876"/>
    </row>
    <row r="297" spans="1:6" s="982" customFormat="1">
      <c r="A297" s="885"/>
      <c r="B297" s="757" t="s">
        <v>1783</v>
      </c>
      <c r="C297" s="757" t="s">
        <v>1784</v>
      </c>
      <c r="D297" s="655">
        <v>500</v>
      </c>
      <c r="E297" s="656">
        <v>250</v>
      </c>
      <c r="F297" s="657">
        <f t="shared" si="16"/>
        <v>150</v>
      </c>
    </row>
    <row r="298" spans="1:6" s="982" customFormat="1">
      <c r="A298" s="886"/>
      <c r="B298" s="887" t="s">
        <v>1785</v>
      </c>
      <c r="C298" s="887" t="s">
        <v>1786</v>
      </c>
      <c r="D298" s="661">
        <v>500</v>
      </c>
      <c r="E298" s="662">
        <v>135</v>
      </c>
      <c r="F298" s="663">
        <f t="shared" si="16"/>
        <v>81</v>
      </c>
    </row>
    <row r="299" spans="1:6" s="982" customFormat="1">
      <c r="A299" s="886"/>
      <c r="B299" s="887" t="s">
        <v>1788</v>
      </c>
      <c r="C299" s="887" t="s">
        <v>1787</v>
      </c>
      <c r="D299" s="661">
        <v>2000</v>
      </c>
      <c r="E299" s="662">
        <v>165</v>
      </c>
      <c r="F299" s="663">
        <f t="shared" si="16"/>
        <v>99</v>
      </c>
    </row>
    <row r="300" spans="1:6" s="982" customFormat="1">
      <c r="A300" s="886"/>
      <c r="B300" s="887" t="s">
        <v>1789</v>
      </c>
      <c r="C300" s="887" t="s">
        <v>1790</v>
      </c>
      <c r="D300" s="661">
        <v>10000</v>
      </c>
      <c r="E300" s="662">
        <v>225</v>
      </c>
      <c r="F300" s="663">
        <f t="shared" si="16"/>
        <v>135</v>
      </c>
    </row>
    <row r="301" spans="1:6" s="982" customFormat="1">
      <c r="A301" s="886"/>
      <c r="B301" s="887" t="s">
        <v>1791</v>
      </c>
      <c r="C301" s="887" t="s">
        <v>1792</v>
      </c>
      <c r="D301" s="661">
        <v>20000</v>
      </c>
      <c r="E301" s="662">
        <v>350</v>
      </c>
      <c r="F301" s="663">
        <f t="shared" si="16"/>
        <v>210</v>
      </c>
    </row>
    <row r="302" spans="1:6" s="982" customFormat="1">
      <c r="A302" s="886"/>
      <c r="B302" s="887" t="s">
        <v>1793</v>
      </c>
      <c r="C302" s="887" t="s">
        <v>1794</v>
      </c>
      <c r="D302" s="661">
        <v>50000</v>
      </c>
      <c r="E302" s="662">
        <v>520</v>
      </c>
      <c r="F302" s="663">
        <f t="shared" si="16"/>
        <v>312</v>
      </c>
    </row>
    <row r="303" spans="1:6" s="982" customFormat="1">
      <c r="A303" s="886"/>
      <c r="B303" s="887" t="s">
        <v>1795</v>
      </c>
      <c r="C303" s="887" t="s">
        <v>1796</v>
      </c>
      <c r="D303" s="888" t="s">
        <v>1296</v>
      </c>
      <c r="E303" s="662">
        <v>120</v>
      </c>
      <c r="F303" s="663">
        <f t="shared" si="16"/>
        <v>72</v>
      </c>
    </row>
    <row r="304" spans="1:6" s="982" customFormat="1">
      <c r="A304" s="886"/>
      <c r="B304" s="887" t="s">
        <v>1797</v>
      </c>
      <c r="C304" s="887" t="s">
        <v>1798</v>
      </c>
      <c r="D304" s="795" t="s">
        <v>1297</v>
      </c>
      <c r="E304" s="662">
        <v>120</v>
      </c>
      <c r="F304" s="663">
        <f t="shared" si="16"/>
        <v>72</v>
      </c>
    </row>
    <row r="305" spans="1:6" s="986" customFormat="1">
      <c r="A305" s="858"/>
      <c r="B305" s="807" t="s">
        <v>1797</v>
      </c>
      <c r="C305" s="889" t="s">
        <v>1799</v>
      </c>
      <c r="D305" s="890">
        <v>2000</v>
      </c>
      <c r="E305" s="891">
        <v>120</v>
      </c>
      <c r="F305" s="663">
        <f t="shared" si="16"/>
        <v>72</v>
      </c>
    </row>
    <row r="306" spans="1:6" s="986" customFormat="1">
      <c r="A306" s="858"/>
      <c r="B306" s="807" t="s">
        <v>1800</v>
      </c>
      <c r="C306" s="889" t="s">
        <v>1801</v>
      </c>
      <c r="D306" s="890">
        <v>2000</v>
      </c>
      <c r="E306" s="891">
        <v>170</v>
      </c>
      <c r="F306" s="663">
        <f t="shared" si="16"/>
        <v>102</v>
      </c>
    </row>
    <row r="307" spans="1:6" s="986" customFormat="1">
      <c r="A307" s="858"/>
      <c r="B307" s="807" t="s">
        <v>1802</v>
      </c>
      <c r="C307" s="889" t="s">
        <v>1803</v>
      </c>
      <c r="D307" s="888" t="s">
        <v>1296</v>
      </c>
      <c r="E307" s="891">
        <v>120</v>
      </c>
      <c r="F307" s="663">
        <f t="shared" si="16"/>
        <v>72</v>
      </c>
    </row>
    <row r="308" spans="1:6" s="986" customFormat="1" ht="12.75">
      <c r="A308" s="858"/>
      <c r="B308" s="807" t="s">
        <v>1804</v>
      </c>
      <c r="C308" s="889" t="s">
        <v>1642</v>
      </c>
      <c r="D308" s="892"/>
      <c r="E308" s="662">
        <v>120</v>
      </c>
      <c r="F308" s="663">
        <f t="shared" si="16"/>
        <v>72</v>
      </c>
    </row>
    <row r="309" spans="1:6" s="986" customFormat="1">
      <c r="A309" s="858"/>
      <c r="B309" s="807" t="s">
        <v>1805</v>
      </c>
      <c r="C309" s="889" t="s">
        <v>1806</v>
      </c>
      <c r="D309" s="893" t="s">
        <v>1369</v>
      </c>
      <c r="E309" s="891">
        <v>120</v>
      </c>
      <c r="F309" s="663">
        <f t="shared" si="16"/>
        <v>72</v>
      </c>
    </row>
    <row r="310" spans="1:6" s="986" customFormat="1" ht="38.25">
      <c r="A310" s="858"/>
      <c r="B310" s="807" t="s">
        <v>1807</v>
      </c>
      <c r="C310" s="894" t="s">
        <v>1808</v>
      </c>
      <c r="D310" s="893"/>
      <c r="E310" s="891">
        <v>95</v>
      </c>
      <c r="F310" s="663">
        <f t="shared" si="16"/>
        <v>57</v>
      </c>
    </row>
    <row r="311" spans="1:6" s="986" customFormat="1" ht="12.75">
      <c r="A311" s="858"/>
      <c r="B311" s="807" t="s">
        <v>1643</v>
      </c>
      <c r="C311" s="894" t="s">
        <v>1810</v>
      </c>
      <c r="D311" s="893"/>
      <c r="E311" s="895">
        <v>90</v>
      </c>
      <c r="F311" s="663">
        <f t="shared" si="16"/>
        <v>54</v>
      </c>
    </row>
    <row r="312" spans="1:6" s="986" customFormat="1" ht="12.75">
      <c r="A312" s="858"/>
      <c r="B312" s="807" t="s">
        <v>1644</v>
      </c>
      <c r="C312" s="807" t="s">
        <v>1809</v>
      </c>
      <c r="D312" s="893" t="s">
        <v>1645</v>
      </c>
      <c r="E312" s="895">
        <v>135</v>
      </c>
      <c r="F312" s="663">
        <f t="shared" si="16"/>
        <v>81</v>
      </c>
    </row>
    <row r="313" spans="1:6" s="986" customFormat="1" ht="12.75">
      <c r="A313" s="858"/>
      <c r="B313" s="807" t="s">
        <v>1646</v>
      </c>
      <c r="C313" s="807" t="s">
        <v>1811</v>
      </c>
      <c r="D313" s="893" t="s">
        <v>1647</v>
      </c>
      <c r="E313" s="895">
        <v>135</v>
      </c>
      <c r="F313" s="663">
        <f t="shared" si="16"/>
        <v>81</v>
      </c>
    </row>
    <row r="314" spans="1:6" s="986" customFormat="1" ht="13.5" thickBot="1">
      <c r="A314" s="861"/>
      <c r="B314" s="811" t="s">
        <v>1648</v>
      </c>
      <c r="C314" s="811" t="s">
        <v>1812</v>
      </c>
      <c r="D314" s="896" t="s">
        <v>1649</v>
      </c>
      <c r="E314" s="897">
        <v>120</v>
      </c>
      <c r="F314" s="684">
        <f t="shared" si="16"/>
        <v>72</v>
      </c>
    </row>
    <row r="315" spans="1:6" s="982" customFormat="1" ht="25.5" customHeight="1" thickBot="1">
      <c r="A315" s="899"/>
      <c r="B315" s="900"/>
      <c r="C315" s="901"/>
      <c r="D315" s="902"/>
      <c r="E315" s="903" t="s">
        <v>1195</v>
      </c>
      <c r="F315" s="904"/>
    </row>
    <row r="316" spans="1:6" s="981" customFormat="1" ht="20.100000000000001" customHeight="1" thickBot="1">
      <c r="A316" s="844" t="s">
        <v>1813</v>
      </c>
      <c r="B316" s="845"/>
      <c r="C316" s="845"/>
      <c r="D316" s="846"/>
      <c r="E316" s="846" t="s">
        <v>1195</v>
      </c>
      <c r="F316" s="898"/>
    </row>
    <row r="317" spans="1:6" s="986" customFormat="1" ht="57.75" customHeight="1" thickBot="1">
      <c r="A317" s="830"/>
      <c r="B317" s="820" t="s">
        <v>1650</v>
      </c>
      <c r="C317" s="820" t="s">
        <v>1814</v>
      </c>
      <c r="D317" s="905">
        <v>100000</v>
      </c>
      <c r="E317" s="673">
        <v>75</v>
      </c>
      <c r="F317" s="674">
        <f t="shared" si="16"/>
        <v>45</v>
      </c>
    </row>
    <row r="318" spans="1:6" s="986" customFormat="1" ht="53.25" customHeight="1" thickBot="1">
      <c r="A318" s="830"/>
      <c r="B318" s="820" t="s">
        <v>1651</v>
      </c>
      <c r="C318" s="820" t="s">
        <v>1814</v>
      </c>
      <c r="D318" s="905">
        <v>200000</v>
      </c>
      <c r="E318" s="673">
        <v>85</v>
      </c>
      <c r="F318" s="674">
        <f t="shared" si="16"/>
        <v>51</v>
      </c>
    </row>
    <row r="319" spans="1:6" s="986" customFormat="1" ht="54" customHeight="1" thickBot="1">
      <c r="A319" s="830"/>
      <c r="B319" s="820" t="s">
        <v>2290</v>
      </c>
      <c r="C319" s="820" t="s">
        <v>1815</v>
      </c>
      <c r="D319" s="906">
        <v>50</v>
      </c>
      <c r="E319" s="673">
        <v>125</v>
      </c>
      <c r="F319" s="674">
        <f t="shared" si="16"/>
        <v>75</v>
      </c>
    </row>
    <row r="320" spans="1:6" s="986" customFormat="1" ht="48" customHeight="1" thickBot="1">
      <c r="A320" s="830"/>
      <c r="B320" s="820" t="s">
        <v>1371</v>
      </c>
      <c r="C320" s="820" t="s">
        <v>1816</v>
      </c>
      <c r="D320" s="907">
        <v>50</v>
      </c>
      <c r="E320" s="673">
        <v>105</v>
      </c>
      <c r="F320" s="674">
        <f t="shared" si="16"/>
        <v>63</v>
      </c>
    </row>
    <row r="321" spans="1:8" s="982" customFormat="1" ht="25.5" customHeight="1" thickBot="1">
      <c r="A321" s="899"/>
      <c r="B321" s="900"/>
      <c r="C321" s="901"/>
      <c r="D321" s="902"/>
      <c r="E321" s="903" t="s">
        <v>1195</v>
      </c>
      <c r="F321" s="904"/>
    </row>
    <row r="322" spans="1:8" s="981" customFormat="1" ht="20.100000000000001" customHeight="1" thickBot="1">
      <c r="A322" s="908" t="s">
        <v>1652</v>
      </c>
      <c r="B322" s="909"/>
      <c r="C322" s="909"/>
      <c r="D322" s="910"/>
      <c r="E322" s="910" t="s">
        <v>1195</v>
      </c>
      <c r="F322" s="854"/>
    </row>
    <row r="323" spans="1:8" s="986" customFormat="1" ht="33.75" customHeight="1">
      <c r="A323" s="1007"/>
      <c r="B323" s="803" t="s">
        <v>1653</v>
      </c>
      <c r="C323" s="877" t="s">
        <v>1817</v>
      </c>
      <c r="D323" s="877"/>
      <c r="E323" s="656">
        <v>90</v>
      </c>
      <c r="F323" s="657">
        <f t="shared" si="16"/>
        <v>54</v>
      </c>
    </row>
    <row r="324" spans="1:8" s="986" customFormat="1" ht="54.75" customHeight="1">
      <c r="A324" s="1008"/>
      <c r="B324" s="807" t="s">
        <v>1654</v>
      </c>
      <c r="C324" s="878" t="s">
        <v>1655</v>
      </c>
      <c r="D324" s="878"/>
      <c r="E324" s="662">
        <v>285</v>
      </c>
      <c r="F324" s="663">
        <f t="shared" si="16"/>
        <v>171</v>
      </c>
    </row>
    <row r="325" spans="1:8" s="986" customFormat="1" ht="75" customHeight="1" thickBot="1">
      <c r="A325" s="1009"/>
      <c r="B325" s="811" t="s">
        <v>1656</v>
      </c>
      <c r="C325" s="880" t="s">
        <v>1818</v>
      </c>
      <c r="D325" s="880"/>
      <c r="E325" s="683">
        <v>50</v>
      </c>
      <c r="F325" s="684">
        <f t="shared" si="16"/>
        <v>30</v>
      </c>
    </row>
    <row r="326" spans="1:8" s="986" customFormat="1" ht="32.25" customHeight="1" thickBot="1">
      <c r="A326" s="830"/>
      <c r="B326" s="820" t="s">
        <v>1657</v>
      </c>
      <c r="C326" s="841" t="s">
        <v>1658</v>
      </c>
      <c r="D326" s="841"/>
      <c r="E326" s="673">
        <v>240</v>
      </c>
      <c r="F326" s="674">
        <f t="shared" si="16"/>
        <v>144</v>
      </c>
    </row>
    <row r="327" spans="1:8" s="986" customFormat="1" ht="48" customHeight="1" thickBot="1">
      <c r="A327" s="830"/>
      <c r="B327" s="820" t="s">
        <v>2192</v>
      </c>
      <c r="C327" s="841" t="s">
        <v>2292</v>
      </c>
      <c r="D327" s="841"/>
      <c r="E327" s="673">
        <v>450</v>
      </c>
      <c r="F327" s="674">
        <f t="shared" si="16"/>
        <v>270</v>
      </c>
    </row>
    <row r="328" spans="1:8" s="987" customFormat="1" ht="19.5" customHeight="1">
      <c r="A328" s="911"/>
      <c r="B328" s="480"/>
      <c r="C328" s="480"/>
      <c r="D328" s="912"/>
      <c r="E328" s="913"/>
      <c r="F328" s="914"/>
    </row>
    <row r="329" spans="1:8" s="989" customFormat="1" ht="12.75">
      <c r="A329" s="481" t="s">
        <v>2291</v>
      </c>
      <c r="B329" s="482"/>
      <c r="C329" s="481"/>
      <c r="D329" s="481"/>
      <c r="E329" s="915"/>
      <c r="F329" s="915"/>
      <c r="G329" s="988"/>
      <c r="H329" s="988"/>
    </row>
    <row r="330" spans="1:8" s="989" customFormat="1" ht="12.75">
      <c r="A330" s="481" t="s">
        <v>1569</v>
      </c>
      <c r="B330" s="482"/>
      <c r="C330" s="481"/>
      <c r="D330" s="481"/>
      <c r="E330" s="915"/>
      <c r="F330" s="915"/>
      <c r="G330" s="988"/>
      <c r="H330" s="988"/>
    </row>
    <row r="331" spans="1:8" s="991" customFormat="1" ht="12.75">
      <c r="A331" s="483" t="s">
        <v>1370</v>
      </c>
      <c r="B331" s="484"/>
      <c r="C331" s="483"/>
      <c r="D331" s="916"/>
      <c r="E331" s="917"/>
      <c r="F331" s="918"/>
      <c r="G331" s="990"/>
      <c r="H331" s="990"/>
    </row>
    <row r="332" spans="1:8" ht="25.5" customHeight="1">
      <c r="B332" s="993"/>
      <c r="C332" s="994"/>
      <c r="D332" s="995"/>
      <c r="E332" s="996"/>
      <c r="F332" s="997"/>
      <c r="G332" s="992"/>
      <c r="H332" s="992"/>
    </row>
    <row r="333" spans="1:8" ht="25.5" customHeight="1">
      <c r="B333" s="993"/>
      <c r="C333" s="994"/>
      <c r="D333" s="995"/>
      <c r="E333" s="996"/>
      <c r="F333" s="997"/>
      <c r="G333" s="992"/>
      <c r="H333" s="992"/>
    </row>
    <row r="334" spans="1:8" ht="25.5" customHeight="1">
      <c r="B334" s="993"/>
      <c r="C334" s="994"/>
      <c r="D334" s="995"/>
      <c r="E334" s="996"/>
      <c r="F334" s="997"/>
      <c r="G334" s="992"/>
      <c r="H334" s="992"/>
    </row>
    <row r="335" spans="1:8" ht="25.5" customHeight="1">
      <c r="B335" s="993"/>
      <c r="C335" s="994"/>
      <c r="D335" s="995"/>
      <c r="E335" s="996"/>
      <c r="F335" s="997"/>
      <c r="G335" s="992"/>
      <c r="H335" s="992"/>
    </row>
  </sheetData>
  <mergeCells count="1">
    <mergeCell ref="A2:C2"/>
  </mergeCells>
  <printOptions horizontalCentered="1"/>
  <pageMargins left="0.70866141732283472" right="0.70866141732283472" top="0.31496062992125984" bottom="0.35433070866141736" header="0.31496062992125984" footer="0.31496062992125984"/>
  <pageSetup paperSize="9" scale="89" fitToHeight="22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Kern_Balances_2013</vt:lpstr>
      <vt:lpstr>Instruments_2013</vt:lpstr>
      <vt:lpstr>Instruments_2013!Druckbereich</vt:lpstr>
      <vt:lpstr>Instruments_2013!Drucktitel</vt:lpstr>
      <vt:lpstr>Kern_Balances_2013!Drucktitel</vt:lpstr>
    </vt:vector>
  </TitlesOfParts>
  <Company>Kern &amp; Sohn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viergutz</cp:lastModifiedBy>
  <cp:lastPrinted>2013-05-22T10:32:55Z</cp:lastPrinted>
  <dcterms:created xsi:type="dcterms:W3CDTF">2009-01-22T16:17:39Z</dcterms:created>
  <dcterms:modified xsi:type="dcterms:W3CDTF">2013-05-22T10:45:25Z</dcterms:modified>
</cp:coreProperties>
</file>